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1\Desktop\programa FEFOM\informacion CONAC\2018\CONAC PRIMER TRIMESTRE 2018\con leyenda bajo protesta decir verdad\"/>
    </mc:Choice>
  </mc:AlternateContent>
  <bookViews>
    <workbookView xWindow="0" yWindow="0" windowWidth="20490" windowHeight="8145" tabRatio="703" firstSheet="8" activeTab="11"/>
  </bookViews>
  <sheets>
    <sheet name="4 OBLIGPAGGARFONDOSFED" sheetId="14" r:id="rId1"/>
    <sheet name="10 AYUDAS Y SUBSIDIOS" sheetId="15" r:id="rId2"/>
    <sheet name="5 SEGPUB" sheetId="2" r:id="rId3"/>
    <sheet name="9 RECURSOS POR ORDEN GOB" sheetId="3" r:id="rId4"/>
    <sheet name="3 EJ Y DEST GASTO FEDERALIZADO" sheetId="5" r:id="rId5"/>
    <sheet name="8 CTA BANCARIAS 2017" sheetId="8" r:id="rId6"/>
    <sheet name="12 INGRESOS BASE MENSUAL" sheetId="9" r:id="rId7"/>
    <sheet name="11 EGRESOS BASE MENSUAL" sheetId="10" r:id="rId8"/>
    <sheet name="15 INF.LEY DE INGRESOS" sheetId="11" r:id="rId9"/>
    <sheet name="13 DIF. CIUDADANIA LING Y PEG" sheetId="12" r:id="rId10"/>
    <sheet name="14 PROY PRES EG" sheetId="13" r:id="rId11"/>
    <sheet name="BIENES MUEBLES" sheetId="16" r:id="rId12"/>
  </sheets>
  <definedNames>
    <definedName name="_xlnm._FilterDatabase" localSheetId="7" hidden="1">'11 EGRESOS BASE MENSUAL'!$B$4:$Q$4</definedName>
    <definedName name="_xlnm._FilterDatabase" localSheetId="6" hidden="1">'12 INGRESOS BASE MENSUAL'!$B$4:$S$86</definedName>
    <definedName name="_xlnm.Print_Area" localSheetId="10">'14 PROY PRES EG'!$A$1:$E$16</definedName>
  </definedNames>
  <calcPr calcId="152511"/>
</workbook>
</file>

<file path=xl/calcChain.xml><?xml version="1.0" encoding="utf-8"?>
<calcChain xmlns="http://schemas.openxmlformats.org/spreadsheetml/2006/main">
  <c r="E143" i="13" l="1"/>
  <c r="E139" i="13"/>
  <c r="E169" i="13" l="1"/>
  <c r="E150" i="13"/>
  <c r="C46" i="10" l="1"/>
  <c r="C33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D6" i="10"/>
  <c r="E6" i="10"/>
  <c r="F6" i="10"/>
  <c r="G6" i="10"/>
  <c r="H6" i="10"/>
  <c r="I6" i="10"/>
  <c r="J6" i="10"/>
  <c r="K6" i="10"/>
  <c r="L6" i="10"/>
  <c r="M6" i="10"/>
  <c r="N6" i="10"/>
  <c r="O6" i="10"/>
  <c r="C22" i="9" l="1"/>
  <c r="C4" i="11" l="1"/>
  <c r="E121" i="13" l="1"/>
  <c r="E73" i="13"/>
  <c r="E32" i="13" l="1"/>
  <c r="E9" i="13"/>
  <c r="D14" i="10"/>
  <c r="E14" i="10"/>
  <c r="F14" i="10"/>
  <c r="G14" i="10"/>
  <c r="H14" i="10"/>
  <c r="I14" i="10"/>
  <c r="J14" i="10"/>
  <c r="K14" i="10"/>
  <c r="L14" i="10"/>
  <c r="M14" i="10"/>
  <c r="N14" i="10"/>
  <c r="O14" i="10"/>
  <c r="C7" i="10"/>
  <c r="C8" i="10"/>
  <c r="C12" i="10"/>
  <c r="C15" i="10"/>
  <c r="C17" i="10"/>
  <c r="D24" i="10" l="1"/>
  <c r="C30" i="10"/>
  <c r="C22" i="10"/>
  <c r="C23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E24" i="10"/>
  <c r="F24" i="10"/>
  <c r="G24" i="10"/>
  <c r="H24" i="10"/>
  <c r="I24" i="10"/>
  <c r="J24" i="10"/>
  <c r="K24" i="10"/>
  <c r="L24" i="10"/>
  <c r="M24" i="10"/>
  <c r="N24" i="10"/>
  <c r="O24" i="10"/>
  <c r="N5" i="10" l="1"/>
  <c r="D5" i="10"/>
  <c r="E5" i="10"/>
  <c r="F5" i="10"/>
  <c r="C9" i="10"/>
  <c r="C10" i="10"/>
  <c r="D24" i="9"/>
  <c r="E24" i="9"/>
  <c r="F24" i="9"/>
  <c r="G24" i="9"/>
  <c r="H24" i="9"/>
  <c r="I24" i="9"/>
  <c r="J24" i="9"/>
  <c r="K24" i="9"/>
  <c r="L24" i="9"/>
  <c r="M24" i="9"/>
  <c r="N24" i="9"/>
  <c r="O24" i="9"/>
  <c r="C60" i="9"/>
  <c r="C37" i="9"/>
  <c r="C38" i="9"/>
  <c r="C28" i="9"/>
  <c r="C26" i="9"/>
  <c r="C14" i="9"/>
  <c r="C13" i="9"/>
  <c r="C12" i="9"/>
  <c r="C11" i="9"/>
  <c r="C10" i="9"/>
  <c r="C9" i="9"/>
  <c r="C8" i="9"/>
  <c r="H29" i="14" l="1"/>
  <c r="C27" i="9" l="1"/>
  <c r="J30" i="14" l="1"/>
  <c r="D178" i="13" l="1"/>
  <c r="D79" i="9" l="1"/>
  <c r="E79" i="9"/>
  <c r="F79" i="9"/>
  <c r="G79" i="9"/>
  <c r="H79" i="9"/>
  <c r="I79" i="9"/>
  <c r="J79" i="9"/>
  <c r="K79" i="9"/>
  <c r="L79" i="9"/>
  <c r="M79" i="9"/>
  <c r="N79" i="9"/>
  <c r="O79" i="9"/>
  <c r="D77" i="9"/>
  <c r="E77" i="9"/>
  <c r="F77" i="9"/>
  <c r="G77" i="9"/>
  <c r="H77" i="9"/>
  <c r="I77" i="9"/>
  <c r="J77" i="9"/>
  <c r="K77" i="9"/>
  <c r="L77" i="9"/>
  <c r="M77" i="9"/>
  <c r="N77" i="9"/>
  <c r="O77" i="9"/>
  <c r="D75" i="9"/>
  <c r="E75" i="9"/>
  <c r="F75" i="9"/>
  <c r="G75" i="9"/>
  <c r="H75" i="9"/>
  <c r="I75" i="9"/>
  <c r="J75" i="9"/>
  <c r="K75" i="9"/>
  <c r="L75" i="9"/>
  <c r="M75" i="9"/>
  <c r="N75" i="9"/>
  <c r="O75" i="9"/>
  <c r="D67" i="9"/>
  <c r="E67" i="9"/>
  <c r="F67" i="9"/>
  <c r="G67" i="9"/>
  <c r="H67" i="9"/>
  <c r="I67" i="9"/>
  <c r="J67" i="9"/>
  <c r="K67" i="9"/>
  <c r="L67" i="9"/>
  <c r="M67" i="9"/>
  <c r="N67" i="9"/>
  <c r="O67" i="9"/>
  <c r="D64" i="9"/>
  <c r="E64" i="9"/>
  <c r="F64" i="9"/>
  <c r="G64" i="9"/>
  <c r="H64" i="9"/>
  <c r="I64" i="9"/>
  <c r="J64" i="9"/>
  <c r="K64" i="9"/>
  <c r="L64" i="9"/>
  <c r="M64" i="9"/>
  <c r="N64" i="9"/>
  <c r="O64" i="9"/>
  <c r="D57" i="9"/>
  <c r="E57" i="9"/>
  <c r="F57" i="9"/>
  <c r="G57" i="9"/>
  <c r="H57" i="9"/>
  <c r="I57" i="9"/>
  <c r="J57" i="9"/>
  <c r="K57" i="9"/>
  <c r="L57" i="9"/>
  <c r="M57" i="9"/>
  <c r="N57" i="9"/>
  <c r="O57" i="9"/>
  <c r="D53" i="9"/>
  <c r="E53" i="9"/>
  <c r="F53" i="9"/>
  <c r="G53" i="9"/>
  <c r="H53" i="9"/>
  <c r="I53" i="9"/>
  <c r="J53" i="9"/>
  <c r="K53" i="9"/>
  <c r="L53" i="9"/>
  <c r="M53" i="9"/>
  <c r="N53" i="9"/>
  <c r="O53" i="9"/>
  <c r="D49" i="9"/>
  <c r="E49" i="9"/>
  <c r="F49" i="9"/>
  <c r="G49" i="9"/>
  <c r="H49" i="9"/>
  <c r="I49" i="9"/>
  <c r="J49" i="9"/>
  <c r="K49" i="9"/>
  <c r="L49" i="9"/>
  <c r="M49" i="9"/>
  <c r="N49" i="9"/>
  <c r="O49" i="9"/>
  <c r="D44" i="9"/>
  <c r="E44" i="9"/>
  <c r="F44" i="9"/>
  <c r="G44" i="9"/>
  <c r="H44" i="9"/>
  <c r="I44" i="9"/>
  <c r="J44" i="9"/>
  <c r="K44" i="9"/>
  <c r="L44" i="9"/>
  <c r="M44" i="9"/>
  <c r="N44" i="9"/>
  <c r="O44" i="9"/>
  <c r="D34" i="9"/>
  <c r="E34" i="9"/>
  <c r="F34" i="9"/>
  <c r="G34" i="9"/>
  <c r="H34" i="9"/>
  <c r="I34" i="9"/>
  <c r="J34" i="9"/>
  <c r="K34" i="9"/>
  <c r="L34" i="9"/>
  <c r="M34" i="9"/>
  <c r="N34" i="9"/>
  <c r="O34" i="9"/>
  <c r="D30" i="9"/>
  <c r="E30" i="9"/>
  <c r="F30" i="9"/>
  <c r="G30" i="9"/>
  <c r="H30" i="9"/>
  <c r="I30" i="9"/>
  <c r="J30" i="9"/>
  <c r="K30" i="9"/>
  <c r="L30" i="9"/>
  <c r="M30" i="9"/>
  <c r="N30" i="9"/>
  <c r="O30" i="9"/>
  <c r="D21" i="9"/>
  <c r="E21" i="9"/>
  <c r="F21" i="9"/>
  <c r="G21" i="9"/>
  <c r="H21" i="9"/>
  <c r="I21" i="9"/>
  <c r="J21" i="9"/>
  <c r="K21" i="9"/>
  <c r="L21" i="9"/>
  <c r="M21" i="9"/>
  <c r="N21" i="9"/>
  <c r="O21" i="9"/>
  <c r="D15" i="9"/>
  <c r="E15" i="9"/>
  <c r="F15" i="9"/>
  <c r="G15" i="9"/>
  <c r="H15" i="9"/>
  <c r="I15" i="9"/>
  <c r="J15" i="9"/>
  <c r="K15" i="9"/>
  <c r="L15" i="9"/>
  <c r="M15" i="9"/>
  <c r="N15" i="9"/>
  <c r="O15" i="9"/>
  <c r="D6" i="9"/>
  <c r="E6" i="9"/>
  <c r="F6" i="9"/>
  <c r="G6" i="9"/>
  <c r="H6" i="9"/>
  <c r="H5" i="9" s="1"/>
  <c r="I6" i="9"/>
  <c r="J6" i="9"/>
  <c r="K6" i="9"/>
  <c r="L6" i="9"/>
  <c r="L5" i="9" s="1"/>
  <c r="M6" i="9"/>
  <c r="N6" i="9"/>
  <c r="O6" i="9"/>
  <c r="C85" i="9"/>
  <c r="C84" i="9"/>
  <c r="C83" i="9"/>
  <c r="C82" i="9"/>
  <c r="C81" i="9"/>
  <c r="C80" i="9"/>
  <c r="C77" i="9"/>
  <c r="C76" i="9"/>
  <c r="C75" i="9" s="1"/>
  <c r="C74" i="9"/>
  <c r="C73" i="9"/>
  <c r="C72" i="9"/>
  <c r="C71" i="9"/>
  <c r="C70" i="9"/>
  <c r="C69" i="9"/>
  <c r="C68" i="9"/>
  <c r="C66" i="9"/>
  <c r="C63" i="9"/>
  <c r="C62" i="9"/>
  <c r="C61" i="9"/>
  <c r="C59" i="9"/>
  <c r="C58" i="9"/>
  <c r="C56" i="9"/>
  <c r="C55" i="9"/>
  <c r="C54" i="9"/>
  <c r="C52" i="9"/>
  <c r="C51" i="9"/>
  <c r="C50" i="9"/>
  <c r="C48" i="9"/>
  <c r="C47" i="9"/>
  <c r="C46" i="9"/>
  <c r="C45" i="9"/>
  <c r="C43" i="9"/>
  <c r="C42" i="9"/>
  <c r="C41" i="9"/>
  <c r="C40" i="9"/>
  <c r="C39" i="9"/>
  <c r="C36" i="9"/>
  <c r="C35" i="9"/>
  <c r="C33" i="9"/>
  <c r="C32" i="9"/>
  <c r="C31" i="9"/>
  <c r="C29" i="9"/>
  <c r="C25" i="9"/>
  <c r="C23" i="9"/>
  <c r="C21" i="9" s="1"/>
  <c r="C20" i="9"/>
  <c r="C19" i="9"/>
  <c r="C18" i="9"/>
  <c r="C17" i="9"/>
  <c r="C16" i="9"/>
  <c r="C7" i="9"/>
  <c r="C6" i="9" s="1"/>
  <c r="G5" i="10"/>
  <c r="H5" i="10"/>
  <c r="I5" i="10"/>
  <c r="J5" i="10"/>
  <c r="K5" i="10"/>
  <c r="L5" i="10"/>
  <c r="M5" i="10"/>
  <c r="O5" i="10"/>
  <c r="C11" i="10"/>
  <c r="C13" i="10"/>
  <c r="C16" i="10"/>
  <c r="C18" i="10"/>
  <c r="C19" i="10"/>
  <c r="C20" i="10"/>
  <c r="C21" i="10"/>
  <c r="C25" i="10"/>
  <c r="C26" i="10"/>
  <c r="C27" i="10"/>
  <c r="C28" i="10"/>
  <c r="C29" i="10"/>
  <c r="C31" i="10"/>
  <c r="C32" i="10"/>
  <c r="C35" i="10"/>
  <c r="C36" i="10"/>
  <c r="C37" i="10"/>
  <c r="C38" i="10"/>
  <c r="C39" i="10"/>
  <c r="C40" i="10"/>
  <c r="C41" i="10"/>
  <c r="C42" i="10"/>
  <c r="C43" i="10"/>
  <c r="C45" i="10"/>
  <c r="C47" i="10"/>
  <c r="C48" i="10"/>
  <c r="C49" i="10"/>
  <c r="C50" i="10"/>
  <c r="C51" i="10"/>
  <c r="C52" i="10"/>
  <c r="C53" i="10"/>
  <c r="C55" i="10"/>
  <c r="C56" i="10"/>
  <c r="C57" i="10"/>
  <c r="C59" i="10"/>
  <c r="C60" i="10"/>
  <c r="C61" i="10"/>
  <c r="C62" i="10"/>
  <c r="C63" i="10"/>
  <c r="C64" i="10"/>
  <c r="C65" i="10"/>
  <c r="C68" i="10"/>
  <c r="C69" i="10"/>
  <c r="C71" i="10"/>
  <c r="C72" i="10"/>
  <c r="C73" i="10"/>
  <c r="C74" i="10"/>
  <c r="C75" i="10"/>
  <c r="C76" i="10"/>
  <c r="C77" i="10"/>
  <c r="C58" i="10" l="1"/>
  <c r="C24" i="9"/>
  <c r="C44" i="10"/>
  <c r="J5" i="9"/>
  <c r="C70" i="10"/>
  <c r="C67" i="10"/>
  <c r="C66" i="10" s="1"/>
  <c r="C30" i="9"/>
  <c r="N5" i="9"/>
  <c r="C54" i="10"/>
  <c r="C34" i="10"/>
  <c r="C14" i="10"/>
  <c r="C6" i="10"/>
  <c r="C24" i="10"/>
  <c r="M5" i="9"/>
  <c r="C53" i="9"/>
  <c r="F5" i="9"/>
  <c r="E5" i="9"/>
  <c r="D5" i="9"/>
  <c r="I5" i="9"/>
  <c r="G5" i="9"/>
  <c r="O5" i="9"/>
  <c r="K5" i="9"/>
  <c r="C57" i="9"/>
  <c r="C67" i="9"/>
  <c r="C34" i="9"/>
  <c r="C79" i="9"/>
  <c r="C15" i="9"/>
  <c r="C44" i="9"/>
  <c r="C49" i="9"/>
  <c r="C64" i="9"/>
  <c r="D37" i="12"/>
  <c r="D15" i="12"/>
  <c r="C5" i="10" l="1"/>
  <c r="C5" i="9"/>
  <c r="E117" i="13"/>
  <c r="E8" i="13" l="1"/>
  <c r="J23" i="14"/>
  <c r="H23" i="14"/>
  <c r="H30" i="14"/>
  <c r="K10" i="3" l="1"/>
  <c r="K9" i="3"/>
  <c r="K8" i="3"/>
  <c r="S23" i="2" l="1"/>
  <c r="S22" i="2"/>
  <c r="S21" i="2"/>
  <c r="S20" i="2"/>
  <c r="S19" i="2"/>
  <c r="R18" i="2"/>
  <c r="S17" i="2"/>
  <c r="S16" i="2"/>
  <c r="S15" i="2"/>
  <c r="S14" i="2"/>
  <c r="S13" i="2"/>
  <c r="S12" i="2"/>
  <c r="R11" i="2"/>
  <c r="Q11" i="2"/>
  <c r="J23" i="2"/>
  <c r="J22" i="2"/>
  <c r="J21" i="2"/>
  <c r="J20" i="2"/>
  <c r="J19" i="2"/>
  <c r="I18" i="2"/>
  <c r="H18" i="2"/>
  <c r="J17" i="2"/>
  <c r="J16" i="2"/>
  <c r="J15" i="2"/>
  <c r="J14" i="2"/>
  <c r="J13" i="2"/>
  <c r="J12" i="2"/>
  <c r="I11" i="2"/>
  <c r="H11" i="2"/>
  <c r="E18" i="2"/>
  <c r="F18" i="2"/>
  <c r="F11" i="2"/>
  <c r="E11" i="2"/>
  <c r="G12" i="2"/>
  <c r="G13" i="2"/>
  <c r="G14" i="2"/>
  <c r="G15" i="2"/>
  <c r="G16" i="2"/>
  <c r="G17" i="2"/>
  <c r="G19" i="2"/>
  <c r="G20" i="2"/>
  <c r="G21" i="2"/>
  <c r="G22" i="2"/>
  <c r="G23" i="2"/>
  <c r="G11" i="2" l="1"/>
  <c r="J11" i="2"/>
  <c r="J18" i="2"/>
  <c r="G18" i="2"/>
  <c r="S11" i="2"/>
  <c r="Q18" i="2"/>
  <c r="S18" i="2" s="1"/>
</calcChain>
</file>

<file path=xl/sharedStrings.xml><?xml version="1.0" encoding="utf-8"?>
<sst xmlns="http://schemas.openxmlformats.org/spreadsheetml/2006/main" count="2259" uniqueCount="1529">
  <si>
    <t>FORMATO GENERAL</t>
  </si>
  <si>
    <t>SISTEMA NACIONAL DE SEGURIDAD PUBLICA</t>
  </si>
  <si>
    <t>(PESOS)</t>
  </si>
  <si>
    <t>PROGRAMA</t>
  </si>
  <si>
    <t>CAPITULO</t>
  </si>
  <si>
    <t>ANEXO TECNICO/PROGRAMA CON PRIORIDAD NACIONAL</t>
  </si>
  <si>
    <t>FINANCIAMIENTO CONJUNTO</t>
  </si>
  <si>
    <t>IMPORTE CONVENIDO</t>
  </si>
  <si>
    <t>COMPROMETIDO</t>
  </si>
  <si>
    <t>DEVENGADO</t>
  </si>
  <si>
    <t>PAGADO</t>
  </si>
  <si>
    <t>SALDO POR EJERCER</t>
  </si>
  <si>
    <t>FEDERAL</t>
  </si>
  <si>
    <t>ESTATAL</t>
  </si>
  <si>
    <t>TOTAL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</si>
  <si>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</si>
  <si>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</si>
  <si>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</si>
  <si>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</si>
  <si>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</si>
  <si>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</si>
  <si>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</si>
  <si>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</si>
  <si>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</si>
  <si>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</si>
  <si>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</si>
  <si>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</si>
  <si>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</si>
  <si>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</si>
  <si>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</si>
  <si>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</si>
  <si>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</si>
  <si>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</si>
  <si>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</si>
  <si>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</si>
  <si>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</si>
  <si>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</si>
  <si>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</si>
  <si>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</si>
  <si>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</si>
  <si>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</si>
  <si>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</si>
  <si>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Número de Cuenta</t>
  </si>
  <si>
    <t>Institución Bancaria</t>
  </si>
  <si>
    <t>Datos de la Cuenta Bancaria</t>
  </si>
  <si>
    <t>Fondo, Programa o Convenio</t>
  </si>
  <si>
    <t>Relación de cuentas bancarias productivas específicas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</si>
  <si>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</si>
  <si>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</si>
  <si>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</si>
  <si>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</si>
  <si>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</si>
  <si>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Monto Pagado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</si>
  <si>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</si>
  <si>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</si>
  <si>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</si>
  <si>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</si>
  <si>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</si>
  <si>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</si>
  <si>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</si>
  <si>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</si>
  <si>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</si>
  <si>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</si>
  <si>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</si>
  <si>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</si>
  <si>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</si>
  <si>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Nóminas y Asimilables</t>
  </si>
  <si>
    <t>Impuestos Ecológicos</t>
  </si>
  <si>
    <t>Otros Impuestos</t>
  </si>
  <si>
    <t>Aportaciones para Fondos de Vivienda</t>
  </si>
  <si>
    <t>Cuotas para el Seguro Social</t>
  </si>
  <si>
    <t>Cuotas de Ahorro para el Retiro</t>
  </si>
  <si>
    <t>Otros Derechos</t>
  </si>
  <si>
    <t>Participaciones y Aportaciones</t>
  </si>
  <si>
    <t>Participaciones</t>
  </si>
  <si>
    <t>Convenios</t>
  </si>
  <si>
    <t>Transferencias Internas y Asignaciones al Sector Público</t>
  </si>
  <si>
    <t>Transferencias al Resto del Sector Público</t>
  </si>
  <si>
    <t>Subsidios y Subvenciones</t>
  </si>
  <si>
    <t>Ingresos derivados de Financiamientos</t>
  </si>
  <si>
    <t>Ayudas Sociales</t>
  </si>
  <si>
    <t>Pensiones y Jubilaciones</t>
  </si>
  <si>
    <t>Inversiones Financieras y Otras Provisiones</t>
  </si>
  <si>
    <t>Aportaciones</t>
  </si>
  <si>
    <t>Deuda Pública</t>
  </si>
  <si>
    <t>Ingreso Estimado</t>
  </si>
  <si>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</si>
  <si>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</si>
  <si>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</si>
  <si>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</si>
  <si>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</si>
  <si>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</si>
  <si>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</si>
  <si>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</si>
  <si>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Origen de los Ingresos</t>
  </si>
  <si>
    <t>Importe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</si>
  <si>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</si>
  <si>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</si>
  <si>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</si>
  <si>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</si>
  <si>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</si>
  <si>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</si>
  <si>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</si>
  <si>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</si>
  <si>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</si>
  <si>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</si>
  <si>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</si>
  <si>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</si>
  <si>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</si>
  <si>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</si>
  <si>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</si>
  <si>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</si>
  <si>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</si>
  <si>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Producto interno bruto estatal</t>
  </si>
  <si>
    <t>Saldo de la deuda pública</t>
  </si>
  <si>
    <t>Porcentaje</t>
  </si>
  <si>
    <t>Ingresos Propios</t>
  </si>
  <si>
    <t>Saldo de la Deuda Pública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</si>
  <si>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</si>
  <si>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</si>
  <si>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</si>
  <si>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</si>
  <si>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</si>
  <si>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</si>
  <si>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</si>
  <si>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</si>
  <si>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Clasificador por Objeto del Gasto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</si>
  <si>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</si>
  <si>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</si>
  <si>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</si>
  <si>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</si>
  <si>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</si>
  <si>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</si>
  <si>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</si>
  <si>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</si>
  <si>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</si>
  <si>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</si>
  <si>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</si>
  <si>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</si>
  <si>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</si>
  <si>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</si>
  <si>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</si>
  <si>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</si>
  <si>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</si>
  <si>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</si>
  <si>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</si>
  <si>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</si>
  <si>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 xml:space="preserve"> </t>
  </si>
  <si>
    <t>Monto Total</t>
  </si>
  <si>
    <t>DIFUCION A A CIUDADANIA DE LA LEY DE INGRESOS Y DEL PRESUPUESTO DE EGRESOS</t>
  </si>
  <si>
    <t>BANORTE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</si>
  <si>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</si>
  <si>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</si>
  <si>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</si>
  <si>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</si>
  <si>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Accesorios de Impuestos</t>
  </si>
  <si>
    <t>Accesorios de Cuotas y Aportaciones de Seguridad Social</t>
  </si>
  <si>
    <t>Otras Cuotas y Aportaciones para la Seguridad Social</t>
  </si>
  <si>
    <t>Contribución de Mejoras por Obras Públicas</t>
  </si>
  <si>
    <t>Accesorios de 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</si>
  <si>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</si>
  <si>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</si>
  <si>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</si>
  <si>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</si>
  <si>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Productos Derivados del Uso y Aprovechamiento de Bienes no Sujetos a Régimen de Dominio Público</t>
  </si>
  <si>
    <t>Enajenación de Bienes Muebles no Sujetos a ser Inventariados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</si>
  <si>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</si>
  <si>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</si>
  <si>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</si>
  <si>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</si>
  <si>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</si>
  <si>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</si>
  <si>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</si>
  <si>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</si>
  <si>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</si>
  <si>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</si>
  <si>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</si>
  <si>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</si>
  <si>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</si>
  <si>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</si>
  <si>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Contrib no Compren en las Fracc de la ley de Ing  en Ejer Fisc Ant Pendientes de Liquidación o Pago</t>
  </si>
  <si>
    <t>Imp no Compren en las Fraccc de la Ley de Ing  en Ejer Fisc Ant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</si>
  <si>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</si>
  <si>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</si>
  <si>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</si>
  <si>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</si>
  <si>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</si>
  <si>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</si>
  <si>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</si>
  <si>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</si>
  <si>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</si>
  <si>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</si>
  <si>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</si>
  <si>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</si>
  <si>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</si>
  <si>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</si>
  <si>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Ingresos Extraordinarios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</si>
  <si>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</si>
  <si>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</si>
  <si>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</si>
  <si>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</si>
  <si>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</si>
  <si>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</si>
  <si>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</si>
  <si>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Cuotas y Aportaciones de Seguridad Social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</si>
  <si>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</si>
  <si>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</si>
  <si>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</si>
  <si>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</si>
  <si>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</si>
  <si>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</si>
  <si>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</si>
  <si>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</si>
  <si>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</si>
  <si>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</si>
  <si>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</si>
  <si>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</si>
  <si>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</si>
  <si>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</si>
  <si>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</si>
  <si>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</si>
  <si>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</si>
  <si>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</si>
  <si>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</si>
  <si>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</si>
  <si>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</si>
  <si>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</si>
  <si>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</si>
  <si>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</si>
  <si>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</si>
  <si>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</si>
  <si>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</si>
  <si>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</si>
  <si>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</si>
  <si>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</si>
  <si>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</si>
  <si>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</si>
  <si>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</si>
  <si>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</si>
  <si>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</si>
  <si>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</si>
  <si>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</si>
  <si>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</si>
  <si>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</si>
  <si>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</si>
  <si>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</si>
  <si>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</si>
  <si>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</si>
  <si>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</si>
  <si>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</si>
  <si>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</si>
  <si>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</si>
  <si>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</si>
  <si>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</si>
  <si>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</si>
  <si>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</si>
  <si>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</si>
  <si>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</si>
  <si>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</si>
  <si>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</si>
  <si>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</si>
  <si>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</si>
  <si>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</si>
  <si>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</si>
  <si>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</si>
  <si>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</si>
  <si>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</si>
  <si>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</si>
  <si>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</si>
  <si>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</si>
  <si>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</si>
  <si>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</si>
  <si>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</si>
  <si>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</si>
  <si>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</si>
  <si>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</si>
  <si>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</si>
  <si>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BANAMEX</t>
  </si>
  <si>
    <t xml:space="preserve">Impuestos                                                                                                               </t>
  </si>
  <si>
    <t xml:space="preserve">Contribuciones de Mejoras                                                                                               </t>
  </si>
  <si>
    <t xml:space="preserve">Derechos                                                                                                                </t>
  </si>
  <si>
    <t xml:space="preserve">Productos de Tipo Corriente                                                                                             </t>
  </si>
  <si>
    <t xml:space="preserve">Aprovechamientos de Tipo Corriente                                                                                      </t>
  </si>
  <si>
    <t xml:space="preserve">Ingresos por Venta de Bienes y Servicios                                                                                </t>
  </si>
  <si>
    <t>Contrib de Mejoras, Derechos, Prod y Aprov no Compen en las Fracc de la Ley de Ingr  en Ejer Fisc Ant Pend de</t>
  </si>
  <si>
    <t>ORGANISMO PUBLICO DESCENTRALIZADO SISTEMA AGUAS DE HUIXQUILUCAN</t>
  </si>
  <si>
    <t>CONCEPTO</t>
  </si>
  <si>
    <t>SUELDO BASE</t>
  </si>
  <si>
    <t>PRIMA VACACIONAL.</t>
  </si>
  <si>
    <t>AGUINALDO</t>
  </si>
  <si>
    <t>REMUNERACIONES POR HORAS EXTRAORDINARIAS</t>
  </si>
  <si>
    <t>GRATIFICACIÓN.</t>
  </si>
  <si>
    <t>GRATIFICACIÓN POR CONVENIO.</t>
  </si>
  <si>
    <t>CUOTAS DE SERVICIO DE SALUD.</t>
  </si>
  <si>
    <t>CUOTAS AL SISTEMA SOLIDARIO DE REPARTO.</t>
  </si>
  <si>
    <t>CUOTAS DEL SISTEMA DE CAPITALIZACIÓN INDIVIDUAL</t>
  </si>
  <si>
    <t>LIQUIDACIONES POR INDEMNIZACIONES, POR SUELDOS Y SALARIOS CAÍDOS.</t>
  </si>
  <si>
    <t>DÍAS CÍVICOS Y ECONÓMICOS.</t>
  </si>
  <si>
    <t>MATERIALES Y ÚTILES DE OFICINA.</t>
  </si>
  <si>
    <t>ENSERES DE OFICINA</t>
  </si>
  <si>
    <t>MATERIAL DE FOTO, CINE Y GRABACIÓN.</t>
  </si>
  <si>
    <t>MATERIAL ESTADÍSTICO Y GEOGRÁFICO</t>
  </si>
  <si>
    <t>MATERIALES Y ÚTILES PARA EL PROCESAMIENTO EN EQUIPOS Y BIENES INFORMÁTICOS.</t>
  </si>
  <si>
    <t>MATERIAL DE INFORMACIÓN.</t>
  </si>
  <si>
    <t>MATERIAL Y ENSERES DE LIMPIEZA.</t>
  </si>
  <si>
    <t>MATERIAL DIDÁCTICO.</t>
  </si>
  <si>
    <t>MATERIAL PARA IDENTIFICACIÓN Y REGISTRO.</t>
  </si>
  <si>
    <t xml:space="preserve">PRODUCTOS ALIMENTICIOS PARA PERSONAS </t>
  </si>
  <si>
    <t>UTENSILIOS PARA EL SERVICIO DE ALIMENTACIÓN.</t>
  </si>
  <si>
    <t>MATERIAL ELÉCTRICO Y ELECTRÓNICO.</t>
  </si>
  <si>
    <t>ARTÍCULOS METÁLICOS PARA LA CONSTRUCCIÓN.</t>
  </si>
  <si>
    <t>MATERIALES COMPLEMENTARIOS.</t>
  </si>
  <si>
    <t>MATERIAL DE SEÑALIZACIÓN.</t>
  </si>
  <si>
    <t>MATERIALES DE CONSTRUCCIÓN.</t>
  </si>
  <si>
    <t>ESTRUCTURAS Y MANUFACTURAS PARA TODO TIPO DE CONSTRUCCIÓN.</t>
  </si>
  <si>
    <t>COMBUSTIBLES, LUBRICANTES Y ADITIVOS.</t>
  </si>
  <si>
    <t>VESTUARIO Y UNIFORMES.</t>
  </si>
  <si>
    <t>PRENDAS DE SEGURIDAD Y PROTECCIÓN PERSONAL.</t>
  </si>
  <si>
    <t>REFACCIONES, ACCESORIOS Y HERRAMIENTAS.</t>
  </si>
  <si>
    <t>REFACCIONES Y ACCESORIOS MENORES DE EDIFICIOS.</t>
  </si>
  <si>
    <t>REFACCIONES Y ACCESORIOS MENORES PARA EQUIPO DE TRANSPORTE.</t>
  </si>
  <si>
    <t>ARTÍCULOS PARA LA EXTINCIÓN DE INCENDIOS.</t>
  </si>
  <si>
    <t>MEDIDORES DE AGUA.</t>
  </si>
  <si>
    <t>OTROS ENSERES.</t>
  </si>
  <si>
    <t>SERVICIO DE ENERGÍA ELÉCTRICA.</t>
  </si>
  <si>
    <t>SERVICIO DE AGUA</t>
  </si>
  <si>
    <t>SERVICIO DE CLORACIÓN DE AGUA.</t>
  </si>
  <si>
    <t>SERVICIO DE TELEFONÍA CONVENCIONAL</t>
  </si>
  <si>
    <t>SERVICIOS DE RADIOLOCALIZACIÓN Y TELECOMUNICACIÓN.</t>
  </si>
  <si>
    <t>SERVICIOS DE ACCESO A INTERNET</t>
  </si>
  <si>
    <t>ARRENDAMIENTO DE EDIFICIOS Y LOCALES.</t>
  </si>
  <si>
    <t>ARRENDAMIENTO DE EQUIPO Y BIENES INFORMÁTICOS.</t>
  </si>
  <si>
    <t>ARRENDAMIENTO DE VEHÍCULOS.</t>
  </si>
  <si>
    <t>ARRENDAMIENTO DE MAQUINARIA Y EQUIPO.</t>
  </si>
  <si>
    <t>ASESORÍAS ASOCIADAS A CONVENIOS O ACUERDOS.</t>
  </si>
  <si>
    <t>SERVICIOS ESTADÍSTICOS Y GEOGRÁFICOS.</t>
  </si>
  <si>
    <t>SERVICIOS INFORMÁTICOS.</t>
  </si>
  <si>
    <t>CAPACITACIÓN</t>
  </si>
  <si>
    <t>IMPRESIONES DE DOCUMENTOS OFICIALES PARA LA PRESTACIÓN DE SERVICIOS PÚBLICOS, IDENTIFICACIÓN, FORMATOS ADMINISTRATIVOS Y FISCALES, FORMAS VALORADAS, CERTIFICADOS Y TÍTULOS.</t>
  </si>
  <si>
    <t>SERVICIOS DE IMPRESIÓN DE DOCUMENTOS OFICIALES</t>
  </si>
  <si>
    <t>SERVICIOS PROFESIONALES.</t>
  </si>
  <si>
    <t>SERVICIOS BANCARIOS Y FINANCIEROS.</t>
  </si>
  <si>
    <t>SEGUROS Y FIANZAS</t>
  </si>
  <si>
    <t>REPARACIÓN Y MANTENIMIENTO DE INMUEBLES</t>
  </si>
  <si>
    <t>ADAPTACIÓN DE LOCALES, ALMACENES, BODEGAS Y EDIFICIOS</t>
  </si>
  <si>
    <t>REPARACIÓN, MANTENIMIENTO E INSTALACIÓN DE MOBILIARIO Y EQUIPO DE OFICINA</t>
  </si>
  <si>
    <t>REPARACIÓN, INSTALACIÓN Y MANTENIMIENTO DE BIENES INFORMÁTICOS, MICROFILMACIÓN Y TECNOLOGÍAS DE LA INFORMACIÓN</t>
  </si>
  <si>
    <t>REPARACIÓN Y MANTENIMIENTO DE VEHÍCULOS TERRESTRES, AÉREOS Y LACUSTRES.</t>
  </si>
  <si>
    <t>REPARACIÓN, INSTALACIÓN Y MANTENIMIENTO DE MAQUINARIA, EQUIPO INDUSTRIAL Y DIVERSO</t>
  </si>
  <si>
    <t>SERVICIOS DE LAVANDERÍA, LIMPIEZA E HIGIENE</t>
  </si>
  <si>
    <t>SERVICIOS DE FUMIGACIÓN</t>
  </si>
  <si>
    <t>GASTOS DE PUBLICIDAD Y PROPAGANDA</t>
  </si>
  <si>
    <t>PUBLICACIONES OFICIALES Y DE INFORMACIÓN EN GENERAL PARA DIFUSIÓN.</t>
  </si>
  <si>
    <t>GASTOS DE CEREMONIAL</t>
  </si>
  <si>
    <t>GASTOS DE CEREMONIAS OFICIALES Y DE ORDEN SOCIAL.</t>
  </si>
  <si>
    <t>ESPECTÁCULOS CÍVICOS Y CULTURALES.</t>
  </si>
  <si>
    <t>OTROS IMPUESTOS Y DERECHOS</t>
  </si>
  <si>
    <t>IMPUESTO SOBRE EROGACIONES POR REMUNERACIONES AL TRABAJO PERSONAL</t>
  </si>
  <si>
    <t>GASTOS DE SERVICIOS MENORES</t>
  </si>
  <si>
    <t>SUBSIDIOS POR CARGA FISCAL</t>
  </si>
  <si>
    <t>DEVOLUCIÓN DE INGRESOS INDEVIDOS</t>
  </si>
  <si>
    <t>REPARACIÓN DE DAÑOS A TERCEROS</t>
  </si>
  <si>
    <t>MUEBLES Y ENSERES</t>
  </si>
  <si>
    <t>BIENES INFORMÁTICOS</t>
  </si>
  <si>
    <t>OTROS EQUIPOS ELECTRICOS Y ELECTRONICOS DE OFICINA</t>
  </si>
  <si>
    <t>EQUPOS Y APARATOS AUDIOVISUALES</t>
  </si>
  <si>
    <t>EQUIPO DE FOTO, CINE Y GRABACIÓN</t>
  </si>
  <si>
    <t>VEHÍCULOS Y EQUIPO DE TRANSPORTE TERRESTRE</t>
  </si>
  <si>
    <t>SOFTWARE</t>
  </si>
  <si>
    <t>LICENCIAS INFORMÁTICAS E INTELECTUALES</t>
  </si>
  <si>
    <t>OTROS ACTIVOS INTANGIBLES.</t>
  </si>
  <si>
    <t>OBRA ESTATAL O MUNICIPAL</t>
  </si>
  <si>
    <t>REPARACIÓN Y MANTENIMIENTO DE INFRAESTRUCTURA HIDRÁULICA</t>
  </si>
  <si>
    <t>REPARACIÓN Y MANTENIMIENTO DE VIALIDADES Y ALUMBRADO</t>
  </si>
  <si>
    <t>POR EL EJERCICIO INMEDIATO ANTERIOR</t>
  </si>
  <si>
    <t>total</t>
  </si>
  <si>
    <t>TRANFERENCIAS, ASIGNACIONES, SUBSIDIOS Y OTRAS AYUDAS</t>
  </si>
  <si>
    <t>INEVERSIÓN PÚBLICA</t>
  </si>
  <si>
    <t>DEUDA PÚBLICA</t>
  </si>
  <si>
    <t>ASISTENTE DE AREA C</t>
  </si>
  <si>
    <t>ASISTENTE DE AREA D</t>
  </si>
  <si>
    <t>ASISTENTE DE AREA F</t>
  </si>
  <si>
    <t>ASISTENTE DE AREA G</t>
  </si>
  <si>
    <t>ASISTENTE DE AREA H</t>
  </si>
  <si>
    <t>ASISTENTE DE AREA I</t>
  </si>
  <si>
    <t>ASISTENTE DE AREA L</t>
  </si>
  <si>
    <t>AUXILIAR ADMINISTRATIVO C</t>
  </si>
  <si>
    <t>AUXILIAR ADMINISTRATIVO</t>
  </si>
  <si>
    <t>AYTE. EQ. DE DESAZOLVE</t>
  </si>
  <si>
    <t>AYUDANTE GENERAL A</t>
  </si>
  <si>
    <t>AYUDANTE GENERAL B</t>
  </si>
  <si>
    <t>AYUDANTE GENERAL C</t>
  </si>
  <si>
    <t>CHOFER</t>
  </si>
  <si>
    <t>CHOFER A</t>
  </si>
  <si>
    <t>CHOFER B</t>
  </si>
  <si>
    <t>COORDINADOR</t>
  </si>
  <si>
    <t>DIRECTOR DE AREA</t>
  </si>
  <si>
    <t>DIRECTOR GENERAL</t>
  </si>
  <si>
    <t>ENLACE</t>
  </si>
  <si>
    <t>ENLACE A</t>
  </si>
  <si>
    <t>ENLACE B</t>
  </si>
  <si>
    <t>FONTANERO</t>
  </si>
  <si>
    <t>FONTANERO A</t>
  </si>
  <si>
    <t>FONTANERO B</t>
  </si>
  <si>
    <t>FONTANERO C</t>
  </si>
  <si>
    <t>JEFE DE DEPARTAMENTO A</t>
  </si>
  <si>
    <t>JEFE DE DEPARTAMENTO B</t>
  </si>
  <si>
    <t>JEFE DE DEPARTAMENTO C</t>
  </si>
  <si>
    <t>PROFESIONAL A</t>
  </si>
  <si>
    <t>PROFESIONAL B</t>
  </si>
  <si>
    <t>PROFESIONAL E</t>
  </si>
  <si>
    <t>PROFESIONAL EJECUTIVO</t>
  </si>
  <si>
    <t>SECRETARIA EJECUTIVA</t>
  </si>
  <si>
    <t>TECNICO</t>
  </si>
  <si>
    <t>TECNICO A</t>
  </si>
  <si>
    <t>TECNICO ESPECIALISTA</t>
  </si>
  <si>
    <t>TECNICO SUPERIOR</t>
  </si>
  <si>
    <t>TECNICO SUPERIOR A</t>
  </si>
  <si>
    <t>TECNICO SUPERIOR B</t>
  </si>
  <si>
    <t>VALVULISTA A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</si>
  <si>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</si>
  <si>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</si>
  <si>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</si>
  <si>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</si>
  <si>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</si>
  <si>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</si>
  <si>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VENTAS DE BIENES Y SERVICIOS</t>
  </si>
  <si>
    <t>CONTRIBUCIONES NO COMPRENDIDAS EN LAS FRACCIONES DE LA LEY DE INGRESOS CAUSADAS EN EJERCICIOS FISCALES ANTERIORES PENDIENTES DE LIQUIDACIÓN O PAGO</t>
  </si>
  <si>
    <t>TRANSEFERENCIAS, ASIGNACIONES, SUBSIDIOS Y OTRAS AYUDAS</t>
  </si>
  <si>
    <t>INGRESOS FINANCIEROS</t>
  </si>
  <si>
    <t xml:space="preserve">INCREMENTO POR VARIACIÓN DE INVENTARIOS </t>
  </si>
  <si>
    <t>DISMINUCIÓN DEL EXCESO DE ESTIMACIONES, POR PERDIDA O DETERIORO U OBSOLESCENCIA</t>
  </si>
  <si>
    <t>DISMINUCIÓN DEL EXCESO DE PROVISIONES</t>
  </si>
  <si>
    <t>INGRESOS EXTRAORDINARIOS</t>
  </si>
  <si>
    <t>OTROS INGRESOS Y BENEFICIOS VARIOS</t>
  </si>
  <si>
    <t>La ley de ingresos es un documento que contiene la estimación financiera de la institución de manera anual de acuerdo a su naturaleza y cuantía que se debe captar en términos de cada ejercicio fiscal, el ingreso el el insumo principal del gobierno para hacer frente a sus metas y compromisos</t>
  </si>
  <si>
    <t xml:space="preserve">Se obtienen del cobro de los impuestos, derechos, aprovechamientos y otras contribuciones que se efectuen en el estado, asi como de los recursos provenientes de la federación, como son las aportaciones federales y las tranferencias, asignaciones, subsidios y otras ayudas. </t>
  </si>
  <si>
    <t>Es el documento jurídico y de la política económica aprobada mediante consejo directivo, en el que se consigna de acuerdo con su naturaleza y cuantía, el gasto público que ejerceran las dependencias generales y auxiliares en cumplimiento a sus programas derivados del plan de desarrollo municipal. durante el ejercicio fiscal su importancia radica en estar siempre orientado y encaminado a basarse de resultados y a elevar el bienestar social.</t>
  </si>
  <si>
    <t>En programas y proyectos planeados en base a resultados</t>
  </si>
  <si>
    <t>Para fortalecer la calidad de vida de la sociedad mediante una administración responsable de los recursos, llevando a cabo obras, mejorando la infraestructura.</t>
  </si>
  <si>
    <t>Acceder a la información pública a traves del portal de transparencia</t>
  </si>
  <si>
    <t>PRODDER</t>
  </si>
  <si>
    <t>CONAGUA</t>
  </si>
  <si>
    <t>SIN MOVIMIENTOS</t>
  </si>
  <si>
    <t>BANCOMER</t>
  </si>
  <si>
    <t>0141089536</t>
  </si>
  <si>
    <t>0142507676</t>
  </si>
  <si>
    <t>0196520162</t>
  </si>
  <si>
    <t>411616866</t>
  </si>
  <si>
    <t>HSBC</t>
  </si>
  <si>
    <t>4030897391</t>
  </si>
  <si>
    <t>0537512683</t>
  </si>
  <si>
    <t>SCOTIABANK</t>
  </si>
  <si>
    <t>0104385183</t>
  </si>
  <si>
    <t>BANBAJIO</t>
  </si>
  <si>
    <t>0123495930201</t>
  </si>
  <si>
    <t>Servicios personales</t>
  </si>
  <si>
    <t>Servicios generales</t>
  </si>
  <si>
    <t>Materiales y suministros</t>
  </si>
  <si>
    <t>Bienes muebles, inmuebles e intangibles</t>
  </si>
  <si>
    <t>Deuda publica</t>
  </si>
  <si>
    <t xml:space="preserve">Asignaciones, subsidios y otras ayudas </t>
  </si>
  <si>
    <t>Inversión publica</t>
  </si>
  <si>
    <t>Tranferencias, Asignaciones, Subsidios Y otras ayudas</t>
  </si>
  <si>
    <t>RECURSOS PROPIOS</t>
  </si>
  <si>
    <t xml:space="preserve">Estado de México, Organismo Público Descentralizado para la Prestación de los Servicios de Agua Potable,Drenaje y Tratamiento de Aguas Residuales del Municipios de Huixquilucan </t>
  </si>
  <si>
    <t>Relación de bienes que componen su patrimonio</t>
  </si>
  <si>
    <t>Descripción del Bien</t>
  </si>
  <si>
    <t>Valor de libros</t>
  </si>
  <si>
    <t>COMPUTADORA</t>
  </si>
  <si>
    <t>LAP TOP</t>
  </si>
  <si>
    <t>IMPRESORA</t>
  </si>
  <si>
    <t>SERVIDOR</t>
  </si>
  <si>
    <t>MONITOR</t>
  </si>
  <si>
    <t>CPU</t>
  </si>
  <si>
    <t>ML-150 PROCESADOR</t>
  </si>
  <si>
    <t>SWITCH BASE</t>
  </si>
  <si>
    <t>COMPUTADOR</t>
  </si>
  <si>
    <t>DISCO DURO DE 3 TB USB EXTERNO</t>
  </si>
  <si>
    <t>NO BREAK</t>
  </si>
  <si>
    <t>ULTRABOOK</t>
  </si>
  <si>
    <t>ULTRABOOK ACER</t>
  </si>
  <si>
    <t>PC ESCRITORIO</t>
  </si>
  <si>
    <t>ACCESS POINT</t>
  </si>
  <si>
    <t>EQUIPO DE CONMUTACIÓN SWITCH</t>
  </si>
  <si>
    <t>DISCO DURO</t>
  </si>
  <si>
    <t>REGULADOR ELECTRONICO</t>
  </si>
  <si>
    <t>LAPTOP</t>
  </si>
  <si>
    <t>IMPRESORA LASER</t>
  </si>
  <si>
    <t>IMPRESORA TERMICA</t>
  </si>
  <si>
    <t>COMPUTADORA AIO</t>
  </si>
  <si>
    <t>SCANNER</t>
  </si>
  <si>
    <t>ESCANER</t>
  </si>
  <si>
    <t>LAPTOP ACER</t>
  </si>
  <si>
    <t>PC</t>
  </si>
  <si>
    <t>IMPRESORA LASER JET</t>
  </si>
  <si>
    <t>MULTIFUNCIONAL</t>
  </si>
  <si>
    <t>COMPUTADORA LENOVO</t>
  </si>
  <si>
    <t>IMPRESORA HP</t>
  </si>
  <si>
    <t>PLOTER</t>
  </si>
  <si>
    <t>COMPUTADORA CPU</t>
  </si>
  <si>
    <t>SCANER</t>
  </si>
  <si>
    <t>NOTEBOOK</t>
  </si>
  <si>
    <t>VIDEOPROYECTOR</t>
  </si>
  <si>
    <t>VIDEO PROYECTOR</t>
  </si>
  <si>
    <t>VIDEO PROYECTOR 2800 LUMENES</t>
  </si>
  <si>
    <t>COMPUTADORA LAPTOP</t>
  </si>
  <si>
    <t>NVR</t>
  </si>
  <si>
    <t>PANTALLA</t>
  </si>
  <si>
    <t>SWITCH</t>
  </si>
  <si>
    <t xml:space="preserve">ULTRABOOK </t>
  </si>
  <si>
    <t>NVR 8 CANALES IP</t>
  </si>
  <si>
    <t>DISCOS DUROS</t>
  </si>
  <si>
    <t>NO BREAKS</t>
  </si>
  <si>
    <t>COMPUTADORA THINKCENTRE M72E</t>
  </si>
  <si>
    <t>ARCHIVERO MADERA 3 GAVETAS</t>
  </si>
  <si>
    <t>ARCHIVERO</t>
  </si>
  <si>
    <t>CENTRO DE TRABAJO</t>
  </si>
  <si>
    <t>BANCA TANDEM</t>
  </si>
  <si>
    <t>ESCRITORIO</t>
  </si>
  <si>
    <t>MODULO EN C</t>
  </si>
  <si>
    <t>SILLA RESPALDO</t>
  </si>
  <si>
    <t>SILLA</t>
  </si>
  <si>
    <t>SILLA TIPO CAJERO</t>
  </si>
  <si>
    <t>ESCRITORIO SECRETARIAL 1.20 M CON PORTA TECLADO</t>
  </si>
  <si>
    <t>ESCRITORIO SECRETARIAL  1.20 M</t>
  </si>
  <si>
    <t>SILLA GERENCIAL</t>
  </si>
  <si>
    <t>ESCRITORIO SEMIEJEC.1.6</t>
  </si>
  <si>
    <t>ESCRITORIO SECRETARIAL 1.80 M</t>
  </si>
  <si>
    <t>ARCHIVERO CON CAJA DE SEGURIDAD</t>
  </si>
  <si>
    <t>TORNIQUETE DE 3 BRAZOS</t>
  </si>
  <si>
    <t>SILLA DIRECTIVA</t>
  </si>
  <si>
    <t>ESCRITORIO SECRETARIAL 1.20 M</t>
  </si>
  <si>
    <t>ESCRITORIO SECRETARIAL 1.60 M</t>
  </si>
  <si>
    <t>CENTRO DE TRABAJO CAPRI</t>
  </si>
  <si>
    <t xml:space="preserve">ESCRITORIO SECRETARIAL </t>
  </si>
  <si>
    <t>SILLON EJECUTIVO</t>
  </si>
  <si>
    <t>SILLA SEMIEJECUTIVA</t>
  </si>
  <si>
    <t>MESA DE ACERO INOXIDABLE DE 1.50</t>
  </si>
  <si>
    <t>MESA DE ACERO INOXIDABLE DE 1.30</t>
  </si>
  <si>
    <t>DESPACHADOR DE BEBIDAS DOBLE</t>
  </si>
  <si>
    <t>BOTE DE BASURA INDUSTRIAL COLOR VERDE LIMÓN</t>
  </si>
  <si>
    <t>BOTE DE BASURA INDUSTRIAL COLOR VERDE</t>
  </si>
  <si>
    <t>CAMARA DE 20.1 MPX</t>
  </si>
  <si>
    <t>KIT DE DVR CON CAMARA TIPO BULLET</t>
  </si>
  <si>
    <t>CAMARA</t>
  </si>
  <si>
    <t>ESCRITORIO ECONOMICO SECRETARIAL 1.20 M</t>
  </si>
  <si>
    <t>ANAQUEL METALICO</t>
  </si>
  <si>
    <t>ESCRITORIO SECRETARIAL PANELAR DE 1.20 X .60 X .75 DOS CAJONES, COLOR ENCINO, PCV EN EL CANTO TIPO T</t>
  </si>
  <si>
    <t>ESCRITORIO SECRETARIAL PANELAR DE 1.20X .60 X .75 2 CAJONES, COLOR CAOBA, PVC EN EL CANTO TIPO T</t>
  </si>
  <si>
    <t>LIBRERO</t>
  </si>
  <si>
    <t>ESTACIÓN MODULAR PARA CUATRO PERSONAS</t>
  </si>
  <si>
    <t>SILLA TIPO CAJERO ALTA</t>
  </si>
  <si>
    <t>TV LCD 32" CON SISTEMA VOICECLEAR</t>
  </si>
  <si>
    <t>CAMARA DIGITAL 18 MEGAPIXELES</t>
  </si>
  <si>
    <t>BOTARGA</t>
  </si>
  <si>
    <t>PERCHERO</t>
  </si>
  <si>
    <t>JUEGO CONJUNTO EJECUTIVO FORRO</t>
  </si>
  <si>
    <t>MESA DE TRABAJO CAOBA, MEDIDA 2.40 M</t>
  </si>
  <si>
    <t>SILLON EJECUTIVO RESPALDO ALTO</t>
  </si>
  <si>
    <t>BANDERA, NICHO, ASTA</t>
  </si>
  <si>
    <t>ENGARGOLADORA PARA ARILLO METALICO</t>
  </si>
  <si>
    <t>ARCHIVERO DE TRES GAVETAS COLOR CEREZO</t>
  </si>
  <si>
    <t>GRABADORA REPORTERA DIGITAL DE 2 GB, USB  NEGRA</t>
  </si>
  <si>
    <t>ACRÍLICO</t>
  </si>
  <si>
    <t>LIBRERO CON 5 ENTREPAÑOS</t>
  </si>
  <si>
    <t>CREDENZA</t>
  </si>
  <si>
    <t>CAMARA IP TIPO DOMO</t>
  </si>
  <si>
    <t>CAMARA TIPO BALA</t>
  </si>
  <si>
    <t>RADIO PUNTO DE ACCESO</t>
  </si>
  <si>
    <t>ENGARGOLADORA</t>
  </si>
  <si>
    <t>ESCRITORIO SECRETARIAL</t>
  </si>
  <si>
    <t>MUEBLE PARA COMPUTADORA</t>
  </si>
  <si>
    <t>CAMIONETA</t>
  </si>
  <si>
    <t>VEHICULO</t>
  </si>
  <si>
    <t>ATOS BASICO BLANCO</t>
  </si>
  <si>
    <t>H100 CHASIS CABINA DH DIESEL  BLANCO</t>
  </si>
  <si>
    <t>PICK UP NISSAN NP 300 SUN RED</t>
  </si>
  <si>
    <t>CHEVROLET SPARK LS, 2014, WHITE</t>
  </si>
  <si>
    <t>UNIDAD TIPO CISTERNA(PIPA)</t>
  </si>
  <si>
    <t>AUTOMOVIL SENTRA COLOR BLANCO</t>
  </si>
  <si>
    <t>ATOS  BASICO BLANCO</t>
  </si>
  <si>
    <t>UNIDAD TIPO VOLTEO 7m3</t>
  </si>
  <si>
    <t>VOLTEO DE 3,5 M</t>
  </si>
  <si>
    <t>ATOS  LUJO BLANCO</t>
  </si>
  <si>
    <t>AUTOMOVIL TSURU COLOR BLANCO</t>
  </si>
  <si>
    <t>CAMIONETA REDILAS</t>
  </si>
  <si>
    <t>CAMIONETA PICK-UP</t>
  </si>
  <si>
    <t>TRACTO CAMION C/TANQUE AGUA</t>
  </si>
  <si>
    <t>CAMIONETA PICK-UP SUPER DUTY</t>
  </si>
  <si>
    <t>UNIDAD DE  DESAZOLVE</t>
  </si>
  <si>
    <t>UNIDAD DE DESAZOLVE AQUATECH</t>
  </si>
  <si>
    <t>EQUIPO CAMEL MODELO CAMEL 200</t>
  </si>
  <si>
    <t>CHASIS CABINA INTERNACIONAL 2014</t>
  </si>
  <si>
    <t>AUTOMOVIL</t>
  </si>
  <si>
    <t>AVEO</t>
  </si>
  <si>
    <t>FIAT DUCATO CARGO VAN</t>
  </si>
  <si>
    <t>RAM 2500 CREW CAB SLT TRABAJO 4X4</t>
  </si>
  <si>
    <t>AVENGER SE ATX NEGRO</t>
  </si>
  <si>
    <t>ATTITUDE GLS AUT. BLANCO</t>
  </si>
  <si>
    <t>AUTOMOVIL i10</t>
  </si>
  <si>
    <t>PLANTA DIESEL ELECT 80 KW</t>
  </si>
  <si>
    <t>MAQ. MI-2-300 CD</t>
  </si>
  <si>
    <t>PLANTA GENERADORA</t>
  </si>
  <si>
    <t>ALIMENTADOR P/MIG/MAG</t>
  </si>
  <si>
    <t>SEMIREMOLQUE CON SUS RAMPAS DE 12 TON. USADO</t>
  </si>
  <si>
    <t>RETROEXCAVADORA</t>
  </si>
  <si>
    <t>COMPACTADORA MANUAL</t>
  </si>
  <si>
    <t>RETROEXCAVADORA C/CUCH.</t>
  </si>
  <si>
    <t>BOB CAT (USADO)</t>
  </si>
  <si>
    <t>TOLDO</t>
  </si>
  <si>
    <t>DESBROZADORA</t>
  </si>
  <si>
    <t>EQUIPO DE SOLDADURA</t>
  </si>
  <si>
    <t>TANQUE DE OXIGENO</t>
  </si>
  <si>
    <t>TANQUE DE CO2, DE 25 KG</t>
  </si>
  <si>
    <t>SOLDADORA</t>
  </si>
  <si>
    <t>PLANTA SOLDADORA ELECTRICA DE 250</t>
  </si>
  <si>
    <t>CORTADORA DE ASFALTO</t>
  </si>
  <si>
    <t>RODILLO VIBRATORIO MANUAL</t>
  </si>
  <si>
    <t>MOTOSIERRA MOTOR A GASOLINA 72,2 CC CADENA 30"</t>
  </si>
  <si>
    <t>COMPRESOR DE AIRE</t>
  </si>
  <si>
    <t>MARTILLO DEMOLEDOR, INCLUYE LUBRICADOR CON GARRAS</t>
  </si>
  <si>
    <t>PLANTA DE LUZ</t>
  </si>
  <si>
    <t>ESMERILADORA</t>
  </si>
  <si>
    <t>COLORIMETRO</t>
  </si>
  <si>
    <t xml:space="preserve">ESMERILADORA ANGULAR INDUSTRIAL </t>
  </si>
  <si>
    <t>MALACATE CON MOTOR A DIES.</t>
  </si>
  <si>
    <t>CÁMARA PARA VIDEO INSPECCIÓN CCTV</t>
  </si>
  <si>
    <t>LOCALIZADOR DE SONDA</t>
  </si>
  <si>
    <t>REGISTRADOR DE DATOS 2 CANALES 1P Y 1Q</t>
  </si>
  <si>
    <t>MOTOBOMBA AUTOCEBANTE 10 PULG.</t>
  </si>
  <si>
    <t>MOTOSIERRA 20" MOT-5120</t>
  </si>
  <si>
    <t>POLIPASTO</t>
  </si>
  <si>
    <t>PLANTA SOLDADORA DE 250 A GASOLINA</t>
  </si>
  <si>
    <t>COMPRESOR</t>
  </si>
  <si>
    <t>GARRUCHA 3.5T CON TRIPIE</t>
  </si>
  <si>
    <t>LLAVE STYLSON 48"</t>
  </si>
  <si>
    <t>MULTIMETRO DE INTENSIDADES DE CORIENTE</t>
  </si>
  <si>
    <t>MEDIDOR DE FLUJO ELECTROMAGNETICO</t>
  </si>
  <si>
    <t>CISALLA O HERR. MEC./ P INS, CONEC. O ZAPATAS</t>
  </si>
  <si>
    <t>ESCALERA DIELECTRICA .</t>
  </si>
  <si>
    <t>PERTIGA FIBRA DE VIDRIO TELESCOPICA</t>
  </si>
  <si>
    <t>PERTIGA TELESCOPICA 8 SECC PARA 25KVA 10</t>
  </si>
  <si>
    <t>ESCALERA DE FIBRA DE VIDRIO 20 PELDAÑOS</t>
  </si>
  <si>
    <t xml:space="preserve">ESMERIL </t>
  </si>
  <si>
    <t>MOTOBOMBA AUTOCEBANTE</t>
  </si>
  <si>
    <t>UNIDAD PRINCIPAL PBX HIBRIDO INTELIGENTE</t>
  </si>
  <si>
    <t>UNIDAD DE EXPANSIÓN PBX</t>
  </si>
  <si>
    <t>EQUIPO GPS/GPRS INCLUYE RELEVADOR PARA PARO DE MOTOR</t>
  </si>
  <si>
    <t>TELÉFONO DIGITAL</t>
  </si>
  <si>
    <t>CONSOLA DIGITAL</t>
  </si>
  <si>
    <t>RADIO</t>
  </si>
  <si>
    <t>EQUIPO DE SONIDO</t>
  </si>
  <si>
    <t>CENTRAL PANASONIC</t>
  </si>
  <si>
    <t xml:space="preserve">Número de inventario </t>
  </si>
  <si>
    <t>AVANCE EN LA APLICACION DE LOS RECURSOS ASIGNADOS A LOS PROGRAMAS DE SEGURIDAD PUBLICA 2017</t>
  </si>
  <si>
    <t>0104184165</t>
  </si>
  <si>
    <t>COMPENSACIÓN SERVICIO SOCIAL</t>
  </si>
  <si>
    <t>PRIMA ANTIGÜEDAD</t>
  </si>
  <si>
    <t>VACACIONES NO DISFRUTADAS POR FINIQUITO</t>
  </si>
  <si>
    <t>APORTACIONES PARA FINANCIAR LOS GASTOS GENERALES DE ADMINISTRACIÓN DEL ISSE</t>
  </si>
  <si>
    <t>APORTACIONES PARA RIESGO DE TRABAJO</t>
  </si>
  <si>
    <t>BECAS PARA HIJOS DE TRABAJADORES SINDICALIZADOS</t>
  </si>
  <si>
    <t xml:space="preserve">OTROS GASTOS DERIVADOS DE CONVENIO </t>
  </si>
  <si>
    <t xml:space="preserve">BECAS INSTITUCIONALES </t>
  </si>
  <si>
    <t>VIATICOS</t>
  </si>
  <si>
    <t>PREVISIONES DE CARÁCTER LABORAL, ECONOMICA Y DE SEGURIDAD SOCIAL</t>
  </si>
  <si>
    <t xml:space="preserve">ESTIMULOS POR PUNTUALIDAD Y SISTENCIA </t>
  </si>
  <si>
    <t>SUSTANCIAS QUIMICAS</t>
  </si>
  <si>
    <t xml:space="preserve">MATERIALES, ACCESORIOS Y SUMINISTROS MEDICOS </t>
  </si>
  <si>
    <t>MATERIALES, ACCESORIOS Y SUMINISTROS DE LABORATORIO</t>
  </si>
  <si>
    <t>OTROS PRODUCTOS QUIMICOS</t>
  </si>
  <si>
    <t xml:space="preserve">ARTÍCULOS DEPORTIVOS </t>
  </si>
  <si>
    <t xml:space="preserve">PRODUCTOS TEXTILES </t>
  </si>
  <si>
    <t>REFACCIONES Y ACCESORIOS MENORES DE MOBILIARIO Y EQUIPO DE ADMINISTRACIÓN</t>
  </si>
  <si>
    <t xml:space="preserve">REFACCIONES Y ACCESORIOS MENORES PARA EQUIPO DE COMPUTO </t>
  </si>
  <si>
    <t xml:space="preserve">REFACCIONES Y ACCESORIOS MENORES DE EQUIPO E INSTRUMENTAL MEDICO Y DE LABOR </t>
  </si>
  <si>
    <t>ARRENDAMIENTO DE ACTIVOS INTANGIBLES</t>
  </si>
  <si>
    <t>SERVICIO DE APOYO ADMINISTRATIVO Y FOTOCOPIADO</t>
  </si>
  <si>
    <t>SERVICIOS DE COBRANZA, INVESTIGACIÓN CREDITICIA Y SIMILAR</t>
  </si>
  <si>
    <t xml:space="preserve">GASTOS DE PUBLICIDAD EN MATERIA COMERCIAL </t>
  </si>
  <si>
    <t xml:space="preserve">SERVICIOS DE CREATIVIDAD,REPRODUCCIÓN Y PRODUCCIÓN DE PUBLICIDAD </t>
  </si>
  <si>
    <t>TRANSPORTACIÓN AEREA</t>
  </si>
  <si>
    <t>OTROS BIENES MUEBLES</t>
  </si>
  <si>
    <t>OTRO EQUIPO EDICACIONAL Y RECREATIVO</t>
  </si>
  <si>
    <t xml:space="preserve">INSTRUMENTAL MEDICO Y DE LABORATORIO </t>
  </si>
  <si>
    <t xml:space="preserve">MAQUINARIA Y EQUIPO INDUSTRIAL </t>
  </si>
  <si>
    <t>EQUIPO Y APARATOS DE COMUNICACIÓN, TELECOMUNICACIÓN Y RADIO TRANSMISIÓN</t>
  </si>
  <si>
    <t>HERRAMIENTAS, MAQUINARIA HERRAMIENTA Y EQUIPO</t>
  </si>
  <si>
    <t xml:space="preserve">INSTRUMENTOS Y APARATOS ESPECIALIZADOS Y DE PRECISIÓN </t>
  </si>
  <si>
    <t xml:space="preserve">MULTIFUNCIONAL </t>
  </si>
  <si>
    <t xml:space="preserve">IMPRESORA </t>
  </si>
  <si>
    <t xml:space="preserve">NO BREAK </t>
  </si>
  <si>
    <t xml:space="preserve">COMPUTADORA </t>
  </si>
  <si>
    <t>ESCRITORIO EN L</t>
  </si>
  <si>
    <t xml:space="preserve">DESTRUCTURA DE DOCUMENTOS </t>
  </si>
  <si>
    <t xml:space="preserve">PLANETARIO </t>
  </si>
  <si>
    <t>CAMIONETA SAH-82</t>
  </si>
  <si>
    <t>CAMIONETA SAH-83</t>
  </si>
  <si>
    <t xml:space="preserve">VEHICULO </t>
  </si>
  <si>
    <t>CAMIONETA SAH-84</t>
  </si>
  <si>
    <t>CAMIONETA SAH-80</t>
  </si>
  <si>
    <t>CAMIONETA SAH-81</t>
  </si>
  <si>
    <t xml:space="preserve">EQUIPO DE AIRE ACONDICIONADO </t>
  </si>
  <si>
    <t>PODADORA</t>
  </si>
  <si>
    <t xml:space="preserve">SOLDADORA DE PLOMO </t>
  </si>
  <si>
    <t xml:space="preserve">PLANTA GENERADORA DE LUZ </t>
  </si>
  <si>
    <t>CORTADORA</t>
  </si>
  <si>
    <t>SUMINISTRO DE GABINETE</t>
  </si>
  <si>
    <t>ESMERILADORA ANGULAR</t>
  </si>
  <si>
    <t>CORTA CONCRETO</t>
  </si>
  <si>
    <t xml:space="preserve">EQUIPO DE QCETILENO </t>
  </si>
  <si>
    <t xml:space="preserve">TALADRO ROTOMARTILLO </t>
  </si>
  <si>
    <t>TALADRO ROTOMARTILLO</t>
  </si>
  <si>
    <t>BAILARINA  COMPACTADORA</t>
  </si>
  <si>
    <t xml:space="preserve">PLANTA PARA SOLDAR </t>
  </si>
  <si>
    <t xml:space="preserve">RADIO DE INTERCOMUNICACION </t>
  </si>
  <si>
    <t>RADIO DE INTERCOMUNICACION</t>
  </si>
  <si>
    <t>Cuenta Pública de 2017</t>
  </si>
  <si>
    <t>Presupuesto de Egresos para el Ejercicio Fiscal 2017</t>
  </si>
  <si>
    <t>MAC. DE 21.5 PULGADAS</t>
  </si>
  <si>
    <t>CAMARA DIGITAL SONY</t>
  </si>
  <si>
    <t>TRITURADORA DE PAPEL</t>
  </si>
  <si>
    <t>HERAMIENTA DE APERTURA</t>
  </si>
  <si>
    <t>EQUIPO DE TELEMETRÍA</t>
  </si>
  <si>
    <t>HUI-2-095-201-000159</t>
  </si>
  <si>
    <t>HUI-2-095-201-000170</t>
  </si>
  <si>
    <t>HUI-2-095-201-000177</t>
  </si>
  <si>
    <t>HUI-2-095-201-000206</t>
  </si>
  <si>
    <t>HUI-2-095-201-000207</t>
  </si>
  <si>
    <t>HUI-2-095-201-000208</t>
  </si>
  <si>
    <t>HUI-2-095-201-000222</t>
  </si>
  <si>
    <t>HUI-2-095-201-000239</t>
  </si>
  <si>
    <t>HUI-2-095-201-000240</t>
  </si>
  <si>
    <t>HUI-2-095-201-000257</t>
  </si>
  <si>
    <t>HUI-2-095-201-000258</t>
  </si>
  <si>
    <t>HUI-2-095-201-000262</t>
  </si>
  <si>
    <t>HUI-2-095-201-000273</t>
  </si>
  <si>
    <t>HUI-2-095-201-000280</t>
  </si>
  <si>
    <t>HUI-2-095-201-000281</t>
  </si>
  <si>
    <t>HUI-2-095-201-000282</t>
  </si>
  <si>
    <t>HUI-2-095-201-000284</t>
  </si>
  <si>
    <t>HUI-2-095-201-000285</t>
  </si>
  <si>
    <t>HUI-2-095-201-000299</t>
  </si>
  <si>
    <t>HUI-2-095-201-000303</t>
  </si>
  <si>
    <t>HUI-2-095-201-000306</t>
  </si>
  <si>
    <t>HUI-2-095-201-000334</t>
  </si>
  <si>
    <t>HUI-2-095-201-000343</t>
  </si>
  <si>
    <t>HUI-2-095-201-000347</t>
  </si>
  <si>
    <t>HUI-2-095-201-000368</t>
  </si>
  <si>
    <t>HUI-2-095-201-000374</t>
  </si>
  <si>
    <t>HUI-2-095-201-000382</t>
  </si>
  <si>
    <t>HUI-2-095-201-000383</t>
  </si>
  <si>
    <t>HUI-2-095-201-000384</t>
  </si>
  <si>
    <t>HUI-2-095-201-000386</t>
  </si>
  <si>
    <t>HUI-2-095-201-000409</t>
  </si>
  <si>
    <t>HUI-2-095-201-000418</t>
  </si>
  <si>
    <t>HUI-2-095-201-001305</t>
  </si>
  <si>
    <t>HUI-2-095-201-001353</t>
  </si>
  <si>
    <t>HUI-2-095-201-001354</t>
  </si>
  <si>
    <t>HUI-2-095-201-001355</t>
  </si>
  <si>
    <t>HUI-2-095-201-001356</t>
  </si>
  <si>
    <t>HUI-2-095-201-001357</t>
  </si>
  <si>
    <t>HUI-2-095-201-001358</t>
  </si>
  <si>
    <t>HUI-2-095-201-001387</t>
  </si>
  <si>
    <t>HUI-2-095-202-000150</t>
  </si>
  <si>
    <t>HUI-2-095-202-000158</t>
  </si>
  <si>
    <t>HUI-2-095-202-000169</t>
  </si>
  <si>
    <t>HUI-2-095-202-000173</t>
  </si>
  <si>
    <t>HUI-2-095-202-000187</t>
  </si>
  <si>
    <t>HUI-2-095-202-000193</t>
  </si>
  <si>
    <t>HUI-2-095-202-000197</t>
  </si>
  <si>
    <t>HUI-2-095-202-000198</t>
  </si>
  <si>
    <t>HUI-2-095-202-000205</t>
  </si>
  <si>
    <t>HUI-2-095-202-000230</t>
  </si>
  <si>
    <t>HUI-2-095-202-000232</t>
  </si>
  <si>
    <t>HUI-2-095-202-000247</t>
  </si>
  <si>
    <t>HUI-2-095-202-000248</t>
  </si>
  <si>
    <t>HUI-2-095-202-000259</t>
  </si>
  <si>
    <t>HUI-2-095-202-000260</t>
  </si>
  <si>
    <t>HUI-2-095-202-000261</t>
  </si>
  <si>
    <t>HUI-2-095-202-000263</t>
  </si>
  <si>
    <t>HUI-2-095-202-000264</t>
  </si>
  <si>
    <t>HUI-2-095-202-000265</t>
  </si>
  <si>
    <t>HUI-2-095-202-000267</t>
  </si>
  <si>
    <t>HUI-2-095-202-000268</t>
  </si>
  <si>
    <t>HUI-2-095-202-000269</t>
  </si>
  <si>
    <t>HUI-2-095-202-000309</t>
  </si>
  <si>
    <t>HUI-2-095-202-000310</t>
  </si>
  <si>
    <t>HUI-2-095-202-000311</t>
  </si>
  <si>
    <t>HUI-2-095-202-000348</t>
  </si>
  <si>
    <t>HUI-2-095-202-000351</t>
  </si>
  <si>
    <t>HUI-2-095-202-000401</t>
  </si>
  <si>
    <t>HUI-2-095-202-000402</t>
  </si>
  <si>
    <t>HUI-2-095-202-000403</t>
  </si>
  <si>
    <t>HUI-2-095-202-000404</t>
  </si>
  <si>
    <t>HUI-2-095-202-000405</t>
  </si>
  <si>
    <t>HUI-2-095-202-000406</t>
  </si>
  <si>
    <t>HUI-2-095-202-000407</t>
  </si>
  <si>
    <t>HUI-2-095-202-000408</t>
  </si>
  <si>
    <t>HUI-2-095-202-001309</t>
  </si>
  <si>
    <t>HUI-2-095-202-001311</t>
  </si>
  <si>
    <t>HUI-2-095-202-001312</t>
  </si>
  <si>
    <t>HUI-2-095-203-000176</t>
  </si>
  <si>
    <t>HUI-2-095-203-000189</t>
  </si>
  <si>
    <t>HUI-2-095-203-000194</t>
  </si>
  <si>
    <t>HUI-2-095-203-000228</t>
  </si>
  <si>
    <t>HUI-2-095-203-000255</t>
  </si>
  <si>
    <t>HUI-2-095-203-000256</t>
  </si>
  <si>
    <t>HUI-2-095-203-000339</t>
  </si>
  <si>
    <t>HUI-2-095-203-000363</t>
  </si>
  <si>
    <t>HUI-2-095-203-000364</t>
  </si>
  <si>
    <t>HUI-2-095-203-000397</t>
  </si>
  <si>
    <t>HUI-2-095-203-000398</t>
  </si>
  <si>
    <t>HUI-2-095-203-000399</t>
  </si>
  <si>
    <t>HUI-2-095-203-000400</t>
  </si>
  <si>
    <t>HUI-2-095-203-001222</t>
  </si>
  <si>
    <t>HUI-2-095-203-001301</t>
  </si>
  <si>
    <t>HUI-2-095-205-000131</t>
  </si>
  <si>
    <t>HUI-2-095-205-000315</t>
  </si>
  <si>
    <t>HUI-2-095-205-000329</t>
  </si>
  <si>
    <t>HUI-2-095-205-000337</t>
  </si>
  <si>
    <t>HUI-2-095-205-001221</t>
  </si>
  <si>
    <t>HUI-2-095-208-000195</t>
  </si>
  <si>
    <t>HUI-2-095-208-000199</t>
  </si>
  <si>
    <t>HUI-2-095-208-000283</t>
  </si>
  <si>
    <t>HUI-2-095-208-000327</t>
  </si>
  <si>
    <t>HUI-2-095-208-000346</t>
  </si>
  <si>
    <t>HUI-2-095-209-000227</t>
  </si>
  <si>
    <t>HUI-2-095-209-000287</t>
  </si>
  <si>
    <t>HUI-2-095-209-000336</t>
  </si>
  <si>
    <t>HUI-2-095-209-000361</t>
  </si>
  <si>
    <t>HUI-2-095-209-000372</t>
  </si>
  <si>
    <t>HUI-2-095-209-000385</t>
  </si>
  <si>
    <t>HUI-2-095-209-001303</t>
  </si>
  <si>
    <t>HUI-2-095-210-000130</t>
  </si>
  <si>
    <t>HUI-2-095-210-000132</t>
  </si>
  <si>
    <t>HUI-2-095-210-000181</t>
  </si>
  <si>
    <t>HUI-2-095-210-000202</t>
  </si>
  <si>
    <t>HUI-2-095-210-000221</t>
  </si>
  <si>
    <t>HUI-2-095-210-000286</t>
  </si>
  <si>
    <t>HUI-2-095-210-000297</t>
  </si>
  <si>
    <t>HUI-2-095-210-000301</t>
  </si>
  <si>
    <t>HUI-2-095-210-000314</t>
  </si>
  <si>
    <t>HUI-2-095-210-000359</t>
  </si>
  <si>
    <t>HUI-2-095-210-000375</t>
  </si>
  <si>
    <t>HUI-2-095-210-000378</t>
  </si>
  <si>
    <t>HUI-2-095-210-000381</t>
  </si>
  <si>
    <t>HUI-2-095-210-000387</t>
  </si>
  <si>
    <t>HUI-2-095-210-001233</t>
  </si>
  <si>
    <t>HUI-2-095-210-001295</t>
  </si>
  <si>
    <t>HUI-2-095-211-000210</t>
  </si>
  <si>
    <t>HUI-2-095-211-000317</t>
  </si>
  <si>
    <t>HUI-2-095-212-000196</t>
  </si>
  <si>
    <t>HUI-2-095-212-000229</t>
  </si>
  <si>
    <t>HUI-2-095-212-000300</t>
  </si>
  <si>
    <t>HUI-2-095-212-000365</t>
  </si>
  <si>
    <t>HUI-2-095-212-000366</t>
  </si>
  <si>
    <t>HUI-2-095-212-000376</t>
  </si>
  <si>
    <t>HUI-2-095-212-001304</t>
  </si>
  <si>
    <t>HUI-2-095-213-000134</t>
  </si>
  <si>
    <t>HUI-2-095-213-000151</t>
  </si>
  <si>
    <t>HUI-2-095-213-000152</t>
  </si>
  <si>
    <t>HUI-2-095-213-000188</t>
  </si>
  <si>
    <t>HUI-2-095-213-000289</t>
  </si>
  <si>
    <t>HUI-2-095-213-000292</t>
  </si>
  <si>
    <t>HUI-2-095-213-000307</t>
  </si>
  <si>
    <t>HUI-2-095-213-000330</t>
  </si>
  <si>
    <t>HUI-2-095-213-000331</t>
  </si>
  <si>
    <t>HUI-2-095-213-000340</t>
  </si>
  <si>
    <t>HUI-2-095-213-001298</t>
  </si>
  <si>
    <t>HUI-2-095-213-001368</t>
  </si>
  <si>
    <t>HUI-2-095-213-001369</t>
  </si>
  <si>
    <t>HUI-2-095-213-001370</t>
  </si>
  <si>
    <t>HUI-2-095-213-001371</t>
  </si>
  <si>
    <t>HUI-2-095-218-000146</t>
  </si>
  <si>
    <t>HUI-2-095-218-000166</t>
  </si>
  <si>
    <t>HUI-2-095-218-000178</t>
  </si>
  <si>
    <t>HUI-2-095-218-000191</t>
  </si>
  <si>
    <t>HUI-2-095-218-000200</t>
  </si>
  <si>
    <t>HUI-2-095-218-000276</t>
  </si>
  <si>
    <t>HUI-2-095-218-000388</t>
  </si>
  <si>
    <t>HUI-2-095-219-000226</t>
  </si>
  <si>
    <t>HUI-2-095-219-000326</t>
  </si>
  <si>
    <t>HUI-2-095-219-000328</t>
  </si>
  <si>
    <t>HUI-2-095-220-000217</t>
  </si>
  <si>
    <t>HUI-2-095-220-000242</t>
  </si>
  <si>
    <t>HUI-2-095-220-000243</t>
  </si>
  <si>
    <t>HUI-2-095-220-000332</t>
  </si>
  <si>
    <t>HUI-2-095-220-000349</t>
  </si>
  <si>
    <t>HUI-2-095-220-000353</t>
  </si>
  <si>
    <t>HUI-2-095-220-000362</t>
  </si>
  <si>
    <t>HUI-2-095-223-000129</t>
  </si>
  <si>
    <t>HUI-2-095-223-000141</t>
  </si>
  <si>
    <t>HUI-2-095-223-000213</t>
  </si>
  <si>
    <t>HUI-2-095-223-000266</t>
  </si>
  <si>
    <t>HUI-2-095-223-001307</t>
  </si>
  <si>
    <t>HUI-2-095-226-000164</t>
  </si>
  <si>
    <t>HUI-2-095-230-000245</t>
  </si>
  <si>
    <t>HUI-2-095-230-000316</t>
  </si>
  <si>
    <t>HUI-2-095-230-000389</t>
  </si>
  <si>
    <t>HUI-2-095-234-000161</t>
  </si>
  <si>
    <t>HUI-2-095-234-000180</t>
  </si>
  <si>
    <t>HUI-2-095-234-000233</t>
  </si>
  <si>
    <t>HUI-2-095-234-000320</t>
  </si>
  <si>
    <t>HUI-2-095-234-000379</t>
  </si>
  <si>
    <t>HUI-2-095-234-001203</t>
  </si>
  <si>
    <t>HUI-2-095-234-001330</t>
  </si>
  <si>
    <t>HUI-2-095-234-001367</t>
  </si>
  <si>
    <t>HUI-2-095-A00-000192</t>
  </si>
  <si>
    <t>HUI-2-095-A00-000318</t>
  </si>
  <si>
    <t>HUI-2-095-A00-000325</t>
  </si>
  <si>
    <t>HUI-2-095-A00-000333</t>
  </si>
  <si>
    <t>HUI-2-095-A00-001297</t>
  </si>
  <si>
    <t>HUI-2-095-B00-000190</t>
  </si>
  <si>
    <t>HUI-2-095-B00-000212</t>
  </si>
  <si>
    <t>HUI-2-095-B00-000308</t>
  </si>
  <si>
    <t>HUI-2-095-B00-000354</t>
  </si>
  <si>
    <t>HUI-2-095-B00-000355</t>
  </si>
  <si>
    <t>HUI-2-095-B00-000356</t>
  </si>
  <si>
    <t>HUI-2-095-B00-000358</t>
  </si>
  <si>
    <t>HUI-2-095-B00-000370</t>
  </si>
  <si>
    <t>HUI-2-095-B00-000390</t>
  </si>
  <si>
    <t>HUI-2-095-B00-000391</t>
  </si>
  <si>
    <t>HUI-2-095-B00-000392</t>
  </si>
  <si>
    <t>HUI-2-095-B00-000393</t>
  </si>
  <si>
    <t>HUI-2-095-B00-000394</t>
  </si>
  <si>
    <t>HUI-2-095-B00-000395</t>
  </si>
  <si>
    <t>HUI-2-095-B00-001250</t>
  </si>
  <si>
    <t>HUI-2-095-B00-001296</t>
  </si>
  <si>
    <t>HUI-2-095-B03-000157</t>
  </si>
  <si>
    <t>HUI-2-095-B03-000211</t>
  </si>
  <si>
    <t>HUI-2-095-B03-000241</t>
  </si>
  <si>
    <t>HUI-2-095-B03-000246</t>
  </si>
  <si>
    <t>HUI-2-095-B03-000270</t>
  </si>
  <si>
    <t>HUI-2-095-B03-000271</t>
  </si>
  <si>
    <t>HUI-2-095-B03-000272</t>
  </si>
  <si>
    <t>HUI-2-095-B03-000274</t>
  </si>
  <si>
    <t>HUI-2-095-B03-000277</t>
  </si>
  <si>
    <t>HUI-2-095-B03-000278</t>
  </si>
  <si>
    <t>HUI-2-095-B03-000279</t>
  </si>
  <si>
    <t>HUI-2-095-B03-000294</t>
  </si>
  <si>
    <t>HUI-2-095-B03-000302</t>
  </si>
  <si>
    <t>HUI-2-095-B03-000345</t>
  </si>
  <si>
    <t>HUI-2-095-B03-000360</t>
  </si>
  <si>
    <t>HUI-2-095-B03-000410</t>
  </si>
  <si>
    <t>HUI-2-095-B03-000411</t>
  </si>
  <si>
    <t>HUI-2-095-B03-000412</t>
  </si>
  <si>
    <t>HUI-2-095-B03-000413</t>
  </si>
  <si>
    <t>HUI-2-095-B03-000414</t>
  </si>
  <si>
    <t>HUI-2-095-B03-000416</t>
  </si>
  <si>
    <t>HUI-2-095-B03-000417</t>
  </si>
  <si>
    <t>HUI-2-095-B03-000419</t>
  </si>
  <si>
    <t>HUI-2-095-B03-000420</t>
  </si>
  <si>
    <t>HUI-2-095-B03-001310</t>
  </si>
  <si>
    <t>HUI-2-095-B03-001314</t>
  </si>
  <si>
    <t>HUI-2-095-C01-000154</t>
  </si>
  <si>
    <t>HUI-2-095-C01-000163</t>
  </si>
  <si>
    <t>HUI-2-095-C01-000223</t>
  </si>
  <si>
    <t>HUI-2-095-C01-000319</t>
  </si>
  <si>
    <t>HUI-2-095-C01-000342</t>
  </si>
  <si>
    <t>HUI-2-095-C01-000377</t>
  </si>
  <si>
    <t>HUI-2-095-C01-001234</t>
  </si>
  <si>
    <t>HUI-2-095-C01-001294</t>
  </si>
  <si>
    <t>HUI-2-095-C01-001313</t>
  </si>
  <si>
    <t>HUI-2-095-D00-000153</t>
  </si>
  <si>
    <t>HUI-2-095-D00-000174</t>
  </si>
  <si>
    <t>HUI-2-095-D00-000220</t>
  </si>
  <si>
    <t>HUI-2-095-D00-000288</t>
  </si>
  <si>
    <t>HUI-2-095-D00-000313</t>
  </si>
  <si>
    <t>HUI-2-095-D00-000344</t>
  </si>
  <si>
    <t>HUI-2-095-D00-000357</t>
  </si>
  <si>
    <t>HUI-2-095-D00-000373</t>
  </si>
  <si>
    <t>HUI-2-095-D00-001247</t>
  </si>
  <si>
    <t>HUI-2-095-G00-000204</t>
  </si>
  <si>
    <t>HUI-2-095-G00-000224</t>
  </si>
  <si>
    <t>HUI-2-095-G00-000225</t>
  </si>
  <si>
    <t>HUI-2-095-G00-000231</t>
  </si>
  <si>
    <t>HUI-2-095-G00-000293</t>
  </si>
  <si>
    <t>HUI-2-095-G00-000304</t>
  </si>
  <si>
    <t>HUI-2-095-G00-000305</t>
  </si>
  <si>
    <t>HUI-2-095-G00-000380</t>
  </si>
  <si>
    <t>HUI-2-095-G00-000396</t>
  </si>
  <si>
    <t>HUI-2-095-G00-000415</t>
  </si>
  <si>
    <t>HUI-2-095-G00-001306</t>
  </si>
  <si>
    <t>HUI-2-095-201-000367</t>
  </si>
  <si>
    <t>HUI-2-095-B04-000335</t>
  </si>
  <si>
    <t>HUI-2-095-B04-001308</t>
  </si>
  <si>
    <t>HUI-2-095-201-000506</t>
  </si>
  <si>
    <t>HUI-2-095-201-000510</t>
  </si>
  <si>
    <t>HUI-2-095-202-000464</t>
  </si>
  <si>
    <t>HUI-2-095-202-000465</t>
  </si>
  <si>
    <t>HUI-2-095-202-000466</t>
  </si>
  <si>
    <t>HUI-2-095-202-000474</t>
  </si>
  <si>
    <t>HUI-2-095-202-000512</t>
  </si>
  <si>
    <t>HUI-2-095-202-000516</t>
  </si>
  <si>
    <t>HUI-2-095-202-000543</t>
  </si>
  <si>
    <t>HUI-2-095-202-000692</t>
  </si>
  <si>
    <t>HUI-2-095-202-000693</t>
  </si>
  <si>
    <t>HUI-2-095-202-000694</t>
  </si>
  <si>
    <t>HUI-2-095-202-000695</t>
  </si>
  <si>
    <t>HUI-2-095-202-000696</t>
  </si>
  <si>
    <t>HUI-2-095-202-000697</t>
  </si>
  <si>
    <t>HUI-2-095-202-000698</t>
  </si>
  <si>
    <t>HUI-2-095-202-000699</t>
  </si>
  <si>
    <t>HUI-2-095-202-000700</t>
  </si>
  <si>
    <t>HUI-2-095-202-000701</t>
  </si>
  <si>
    <t>HUI-2-095-202-000702</t>
  </si>
  <si>
    <t>HUI-2-095-202-000703</t>
  </si>
  <si>
    <t>HUI-2-095-202-000704</t>
  </si>
  <si>
    <t>HUI-2-095-202-000705</t>
  </si>
  <si>
    <t>HUI-2-095-202-000706</t>
  </si>
  <si>
    <t>HUI-2-095-202-000707</t>
  </si>
  <si>
    <t>HUI-2-095-202-000708</t>
  </si>
  <si>
    <t>HUI-2-095-202-000709</t>
  </si>
  <si>
    <t>HUI-2-095-202-000710</t>
  </si>
  <si>
    <t>HUI-2-095-202-000715</t>
  </si>
  <si>
    <t>HUI-2-095-202-000716</t>
  </si>
  <si>
    <t>HUI-2-095-202-000717</t>
  </si>
  <si>
    <t>HUI-2-095-202-000718</t>
  </si>
  <si>
    <t>HUI-2-095-202-000719</t>
  </si>
  <si>
    <t>HUI-2-095-202-000720</t>
  </si>
  <si>
    <t>HUI-2-095-202-000721</t>
  </si>
  <si>
    <t>HUI-2-095-203-000448</t>
  </si>
  <si>
    <t>HUI-2-095-203-000449</t>
  </si>
  <si>
    <t>HUI-2-095-203-000458</t>
  </si>
  <si>
    <t>HUI-2-095-203-000666</t>
  </si>
  <si>
    <t>HUI-2-095-205-000485</t>
  </si>
  <si>
    <t>HUI-2-095-205-000663</t>
  </si>
  <si>
    <t>HUI-2-095-208-000454</t>
  </si>
  <si>
    <t>HUI-2-095-208-000555</t>
  </si>
  <si>
    <t>HUI-2-095-208-001324</t>
  </si>
  <si>
    <t>HUI-2-095-209-000451</t>
  </si>
  <si>
    <t>HUI-2-095-209-000452</t>
  </si>
  <si>
    <t>HUI-2-095-209-000453</t>
  </si>
  <si>
    <t>HUI-2-095-209-000524</t>
  </si>
  <si>
    <t>HUI-2-095-209-000538</t>
  </si>
  <si>
    <t>HUI-2-095-209-000668</t>
  </si>
  <si>
    <t>HUI-2-095-209-000689</t>
  </si>
  <si>
    <t>HUI-2-095-209-000690</t>
  </si>
  <si>
    <t>HUI-2-095-210-000477</t>
  </si>
  <si>
    <t>HUI-2-095-210-000491</t>
  </si>
  <si>
    <t>HUI-2-095-210-000521</t>
  </si>
  <si>
    <t>HUI-2-095-210-000525</t>
  </si>
  <si>
    <t>HUI-2-095-210-000540</t>
  </si>
  <si>
    <t>HUI-2-095-210-000549</t>
  </si>
  <si>
    <t>HUI-2-095-210-000552</t>
  </si>
  <si>
    <t>HUI-2-095-210-000658</t>
  </si>
  <si>
    <t>HUI-2-095-210-000722</t>
  </si>
  <si>
    <t>HUI-2-095-210-000723</t>
  </si>
  <si>
    <t>HUI-2-095-210-000724</t>
  </si>
  <si>
    <t>HUI-2-095-210-000725</t>
  </si>
  <si>
    <t>HUI-2-095-210-000726</t>
  </si>
  <si>
    <t>HUI-2-095-210-000727</t>
  </si>
  <si>
    <t>HUI-2-095-210-000728</t>
  </si>
  <si>
    <t>HUI-2-095-210-000729</t>
  </si>
  <si>
    <t>HUI-2-095-210-001204</t>
  </si>
  <si>
    <t>HUI-2-095-210-001331</t>
  </si>
  <si>
    <t>HUI-2-095-211-000502</t>
  </si>
  <si>
    <t>HUI-2-095-211-000522</t>
  </si>
  <si>
    <t>HUI-2-095-211-000662</t>
  </si>
  <si>
    <t>HUI-2-095-211-001231</t>
  </si>
  <si>
    <t>HUI-2-095-211-001332</t>
  </si>
  <si>
    <t>HUI-2-095-212-000509</t>
  </si>
  <si>
    <t>HUI-2-095-212-000519</t>
  </si>
  <si>
    <t>HUI-2-095-212-000527</t>
  </si>
  <si>
    <t>HUI-2-095-212-000533</t>
  </si>
  <si>
    <t>HUI-2-095-212-000560</t>
  </si>
  <si>
    <t>HUI-2-095-212-000561</t>
  </si>
  <si>
    <t>HUI-2-095-212-000562</t>
  </si>
  <si>
    <t>HUI-2-095-212-000563</t>
  </si>
  <si>
    <t>HUI-2-095-212-000564</t>
  </si>
  <si>
    <t>HUI-2-095-212-000565</t>
  </si>
  <si>
    <t>HUI-2-095-212-000566</t>
  </si>
  <si>
    <t>HUI-2-095-212-000567</t>
  </si>
  <si>
    <t>HUI-2-095-212-000568</t>
  </si>
  <si>
    <t>HUI-2-095-212-000569</t>
  </si>
  <si>
    <t>HUI-2-095-212-000570</t>
  </si>
  <si>
    <t>HUI-2-095-212-000571</t>
  </si>
  <si>
    <t>HUI-2-095-212-000572</t>
  </si>
  <si>
    <t>HUI-2-095-212-000573</t>
  </si>
  <si>
    <t>HUI-2-095-212-000574</t>
  </si>
  <si>
    <t>HUI-2-095-212-000575</t>
  </si>
  <si>
    <t>HUI-2-095-212-000576</t>
  </si>
  <si>
    <t>HUI-2-095-212-000577</t>
  </si>
  <si>
    <t>HUI-2-095-212-000578</t>
  </si>
  <si>
    <t>HUI-2-095-212-000579</t>
  </si>
  <si>
    <t>HUI-2-095-212-000580</t>
  </si>
  <si>
    <t>HUI-2-095-212-000581</t>
  </si>
  <si>
    <t>HUI-2-095-212-000582</t>
  </si>
  <si>
    <t>HUI-2-095-212-000583</t>
  </si>
  <si>
    <t>HUI-2-095-212-000584</t>
  </si>
  <si>
    <t>HUI-2-095-212-000585</t>
  </si>
  <si>
    <t>HUI-2-095-212-000586</t>
  </si>
  <si>
    <t>HUI-2-095-212-000587</t>
  </si>
  <si>
    <t>HUI-2-095-212-000588</t>
  </si>
  <si>
    <t>HUI-2-095-212-000589</t>
  </si>
  <si>
    <t>HUI-2-095-212-000590</t>
  </si>
  <si>
    <t>HUI-2-095-212-000591</t>
  </si>
  <si>
    <t>HUI-2-095-212-000592</t>
  </si>
  <si>
    <t>HUI-2-095-212-000593</t>
  </si>
  <si>
    <t>HUI-2-095-212-000594</t>
  </si>
  <si>
    <t>HUI-2-095-212-000595</t>
  </si>
  <si>
    <t>HUI-2-095-212-000596</t>
  </si>
  <si>
    <t>HUI-2-095-212-000597</t>
  </si>
  <si>
    <t>HUI-2-095-212-000598</t>
  </si>
  <si>
    <t>HUI-2-095-212-000599</t>
  </si>
  <si>
    <t>HUI-2-095-212-000600</t>
  </si>
  <si>
    <t>HUI-2-095-212-000601</t>
  </si>
  <si>
    <t>HUI-2-095-212-000602</t>
  </si>
  <si>
    <t>HUI-2-095-212-000603</t>
  </si>
  <si>
    <t>HUI-2-095-212-000604</t>
  </si>
  <si>
    <t>HUI-2-095-212-000605</t>
  </si>
  <si>
    <t>HUI-2-095-212-000606</t>
  </si>
  <si>
    <t>HUI-2-095-212-000607</t>
  </si>
  <si>
    <t>HUI-2-095-212-000608</t>
  </si>
  <si>
    <t>HUI-2-095-212-000609</t>
  </si>
  <si>
    <t>HUI-2-095-212-000610</t>
  </si>
  <si>
    <t>HUI-2-095-212-000611</t>
  </si>
  <si>
    <t>HUI-2-095-212-000612</t>
  </si>
  <si>
    <t>HUI-2-095-212-000613</t>
  </si>
  <si>
    <t>HUI-2-095-212-000614</t>
  </si>
  <si>
    <t>HUI-2-095-212-000615</t>
  </si>
  <si>
    <t>HUI-2-095-212-000616</t>
  </si>
  <si>
    <t>HUI-2-095-212-000617</t>
  </si>
  <si>
    <t>HUI-2-095-212-000618</t>
  </si>
  <si>
    <t>HUI-2-095-212-000619</t>
  </si>
  <si>
    <t>HUI-2-095-212-000620</t>
  </si>
  <si>
    <t>HUI-2-095-212-000621</t>
  </si>
  <si>
    <t>HUI-2-095-212-000622</t>
  </si>
  <si>
    <t>HUI-2-095-212-000623</t>
  </si>
  <si>
    <t>HUI-2-095-212-000624</t>
  </si>
  <si>
    <t>HUI-2-095-212-000625</t>
  </si>
  <si>
    <t>HUI-2-095-212-000626</t>
  </si>
  <si>
    <t>HUI-2-095-212-000627</t>
  </si>
  <si>
    <t>HUI-2-095-212-000628</t>
  </si>
  <si>
    <t>HUI-2-095-212-000629</t>
  </si>
  <si>
    <t>HUI-2-095-212-000630</t>
  </si>
  <si>
    <t>HUI-2-095-212-000631</t>
  </si>
  <si>
    <t>HUI-2-095-212-000632</t>
  </si>
  <si>
    <t>HUI-2-095-212-000633</t>
  </si>
  <si>
    <t>HUI-2-095-212-000634</t>
  </si>
  <si>
    <t>HUI-2-095-212-000635</t>
  </si>
  <si>
    <t>HUI-2-095-212-000636</t>
  </si>
  <si>
    <t>HUI-2-095-212-000637</t>
  </si>
  <si>
    <t>HUI-2-095-212-000638</t>
  </si>
  <si>
    <t>HUI-2-095-212-000639</t>
  </si>
  <si>
    <t>HUI-2-095-212-000640</t>
  </si>
  <si>
    <t>HUI-2-095-212-000641</t>
  </si>
  <si>
    <t>HUI-2-095-212-000642</t>
  </si>
  <si>
    <t>HUI-2-095-212-000643</t>
  </si>
  <si>
    <t>HUI-2-095-212-000644</t>
  </si>
  <si>
    <t>HUI-2-095-212-000645</t>
  </si>
  <si>
    <t>HUI-2-095-212-000646</t>
  </si>
  <si>
    <t>HUI-2-095-212-000647</t>
  </si>
  <si>
    <t>HUI-2-095-212-000648</t>
  </si>
  <si>
    <t>HUI-2-095-212-000649</t>
  </si>
  <si>
    <t>HUI-2-095-212-000650</t>
  </si>
  <si>
    <t>HUI-2-095-212-000651</t>
  </si>
  <si>
    <t>HUI-2-095-212-000652</t>
  </si>
  <si>
    <t>HUI-2-095-212-000653</t>
  </si>
  <si>
    <t>HUI-2-095-212-000654</t>
  </si>
  <si>
    <t>HUI-2-095-212-000655</t>
  </si>
  <si>
    <t>HUI-2-095-212-000656</t>
  </si>
  <si>
    <t>HUI-2-095-212-000660</t>
  </si>
  <si>
    <t>HUI-2-095-212-000665</t>
  </si>
  <si>
    <t>HUI-2-095-213-000508</t>
  </si>
  <si>
    <t>HUI-2-095-213-000517</t>
  </si>
  <si>
    <t>HUI-2-095-213-000528</t>
  </si>
  <si>
    <t>HUI-2-095-213-000536</t>
  </si>
  <si>
    <t>HUI-2-095-213-000550</t>
  </si>
  <si>
    <t>HUI-2-095-218-000462</t>
  </si>
  <si>
    <t>HUI-2-095-219-000507</t>
  </si>
  <si>
    <t>HUI-2-095-219-000548</t>
  </si>
  <si>
    <t>HUI-2-095-219-001263</t>
  </si>
  <si>
    <t>HUI-2-095-220-000457</t>
  </si>
  <si>
    <t>HUI-2-095-220-000484</t>
  </si>
  <si>
    <t>HUI-2-095-220-000500</t>
  </si>
  <si>
    <t>HUI-2-095-220-000537</t>
  </si>
  <si>
    <t>HUI-2-095-220-000674</t>
  </si>
  <si>
    <t>HUI-2-095-220-000732</t>
  </si>
  <si>
    <t>HUI-2-095-223-000467</t>
  </si>
  <si>
    <t>HUI-2-095-223-000489</t>
  </si>
  <si>
    <t>HUI-2-095-223-000490</t>
  </si>
  <si>
    <t>HUI-2-095-223-000534</t>
  </si>
  <si>
    <t>HUI-2-095-223-000664</t>
  </si>
  <si>
    <t>HUI-2-095-223-000672</t>
  </si>
  <si>
    <t>HUI-2-095-226-000455</t>
  </si>
  <si>
    <t>HUI-2-095-226-000523</t>
  </si>
  <si>
    <t>HUI-2-095-234-000479</t>
  </si>
  <si>
    <t>HUI-2-095-234-000480</t>
  </si>
  <si>
    <t>HUI-2-095-234-000487</t>
  </si>
  <si>
    <t>HUI-2-095-234-000535</t>
  </si>
  <si>
    <t>HUI-2-095-234-000557</t>
  </si>
  <si>
    <t>HUI-2-095-234-000669</t>
  </si>
  <si>
    <t>HUI-2-095-234-000675</t>
  </si>
  <si>
    <t>HUI-2-095-234-000730</t>
  </si>
  <si>
    <t>HUI-2-095-234-000731</t>
  </si>
  <si>
    <t>HUI-2-095-234-001315</t>
  </si>
  <si>
    <t>HUI-2-095-A00-000476</t>
  </si>
  <si>
    <t>HUI-2-095-A00-000492</t>
  </si>
  <si>
    <t>HUI-2-095-A00-000511</t>
  </si>
  <si>
    <t>HUI-2-095-A00-000513</t>
  </si>
  <si>
    <t>HUI-2-095-A00-000532</t>
  </si>
  <si>
    <t>HUI-2-095-A00-000539</t>
  </si>
  <si>
    <t>HUI-2-095-A00-000544</t>
  </si>
  <si>
    <t>HUI-2-095-A00-000551</t>
  </si>
  <si>
    <t>HUI-2-095-A00-000559</t>
  </si>
  <si>
    <t>HUI-2-095-A00-000734</t>
  </si>
  <si>
    <t>HUI-2-095-A00-000735</t>
  </si>
  <si>
    <t>HUI-2-095-A00-000736</t>
  </si>
  <si>
    <t>HUI-2-095-A00-000737</t>
  </si>
  <si>
    <t>HUI-2-095-A00-000738</t>
  </si>
  <si>
    <t>HUI-2-095-A00-001232</t>
  </si>
  <si>
    <t>HUI-2-095-B00-000501</t>
  </si>
  <si>
    <t>HUI-2-095-B00-000515</t>
  </si>
  <si>
    <t>HUI-2-095-B00-000546</t>
  </si>
  <si>
    <t>HUI-2-095-B00-000657</t>
  </si>
  <si>
    <t>HUI-2-095-B00-000661</t>
  </si>
  <si>
    <t>HUI-2-095-B00-000667</t>
  </si>
  <si>
    <t>HUI-2-095-B00-000676</t>
  </si>
  <si>
    <t>HUI-2-095-B00-000677</t>
  </si>
  <si>
    <t>HUI-2-095-B00-000678</t>
  </si>
  <si>
    <t>HUI-2-095-B00-000679</t>
  </si>
  <si>
    <t>HUI-2-095-B00-000680</t>
  </si>
  <si>
    <t>HUI-2-095-B00-000681</t>
  </si>
  <si>
    <t>HUI-2-095-B00-000682</t>
  </si>
  <si>
    <t>HUI-2-095-B00-000683</t>
  </si>
  <si>
    <t>HUI-2-095-B00-000684</t>
  </si>
  <si>
    <t>HUI-2-095-B00-000685</t>
  </si>
  <si>
    <t>HUI-2-095-B00-000686</t>
  </si>
  <si>
    <t>HUI-2-095-B00-000687</t>
  </si>
  <si>
    <t>HUI-2-095-B00-000688</t>
  </si>
  <si>
    <t>HUI-2-095-B00-001293</t>
  </si>
  <si>
    <t>HUI-2-095-B03-000463</t>
  </si>
  <si>
    <t>HUI-2-095-B03-000503</t>
  </si>
  <si>
    <t>HUI-2-095-B03-000518</t>
  </si>
  <si>
    <t>HUI-2-095-B03-000526</t>
  </si>
  <si>
    <t>HUI-2-095-B03-000673</t>
  </si>
  <si>
    <t>HUI-2-095-B03-000733</t>
  </si>
  <si>
    <t>HUI-2-095-B03-000739</t>
  </si>
  <si>
    <t>HUI-2-095-C01-000446</t>
  </si>
  <si>
    <t>HUI-2-095-C01-000447</t>
  </si>
  <si>
    <t>HUI-2-095-C01-000456</t>
  </si>
  <si>
    <t>HUI-2-095-C01-000483</t>
  </si>
  <si>
    <t>HUI-2-095-C01-000514</t>
  </si>
  <si>
    <t>HUI-2-095-C01-000520</t>
  </si>
  <si>
    <t>HUI-2-095-D00-000450</t>
  </si>
  <si>
    <t>HUI-2-095-D00-000482</t>
  </si>
  <si>
    <t>HUI-2-095-D00-000488</t>
  </si>
  <si>
    <t>HUI-2-095-D00-000670</t>
  </si>
  <si>
    <t>HUI-2-095-D00-000671</t>
  </si>
  <si>
    <t>HUI-2-095-D00-000691</t>
  </si>
  <si>
    <t>HUI-2-095-D00-001276</t>
  </si>
  <si>
    <t>HUI-2-095-G00-000459</t>
  </si>
  <si>
    <t>HUI-2-095-G00-000486</t>
  </si>
  <si>
    <t>HUI-2-095-G00-000504</t>
  </si>
  <si>
    <t>HUI-2-095-G00-000505</t>
  </si>
  <si>
    <t>HUI-2-095-G00-000659</t>
  </si>
  <si>
    <t>HUI-2-095-B04-000473</t>
  </si>
  <si>
    <t>HUI-2-095-202-000811</t>
  </si>
  <si>
    <t>HUI-2-095-210-000745</t>
  </si>
  <si>
    <t>HUI-2-095-210-000779</t>
  </si>
  <si>
    <t>HUI-2-095-210-000780</t>
  </si>
  <si>
    <t>HUI-2-095-210-000792</t>
  </si>
  <si>
    <t>HUI-2-095-210-000805</t>
  </si>
  <si>
    <t>HUI-2-095-211-001316</t>
  </si>
  <si>
    <t>HUI-2-095-212-000810</t>
  </si>
  <si>
    <t>HUI-2-095-217-000750</t>
  </si>
  <si>
    <t>HUI-2-095-217-000759</t>
  </si>
  <si>
    <t>HUI-2-095-217-000760</t>
  </si>
  <si>
    <t>HUI-2-095-217-000761</t>
  </si>
  <si>
    <t>HUI-2-095-217-000762</t>
  </si>
  <si>
    <t>HUI-2-095-217-000763</t>
  </si>
  <si>
    <t>HUI-2-095-217-000764</t>
  </si>
  <si>
    <t>HUI-2-095-217-000765</t>
  </si>
  <si>
    <t>HUI-2-095-217-000766</t>
  </si>
  <si>
    <t>HUI-2-095-217-000767</t>
  </si>
  <si>
    <t>HUI-2-095-217-000768</t>
  </si>
  <si>
    <t>HUI-2-095-217-000769</t>
  </si>
  <si>
    <t>HUI-2-095-217-000770</t>
  </si>
  <si>
    <t>HUI-2-095-217-000772</t>
  </si>
  <si>
    <t>HUI-2-095-217-000794</t>
  </si>
  <si>
    <t>HUI-2-095-217-001377</t>
  </si>
  <si>
    <t>HUI-2-095-218-000776</t>
  </si>
  <si>
    <t>HUI-2-095-218-000795</t>
  </si>
  <si>
    <t>HUI-2-095-218-000796</t>
  </si>
  <si>
    <t>HUI-2-095-218-000798</t>
  </si>
  <si>
    <t>HUI-2-095-220-000748</t>
  </si>
  <si>
    <t>HUI-2-095-220-000751</t>
  </si>
  <si>
    <t>HUI-2-095-220-000752</t>
  </si>
  <si>
    <t>HUI-2-095-220-000771</t>
  </si>
  <si>
    <t>HUI-2-095-220-000784</t>
  </si>
  <si>
    <t>HUI-2-095-220-000785</t>
  </si>
  <si>
    <t>HUI-2-095-220-000791</t>
  </si>
  <si>
    <t>HUI-2-095-220-000797</t>
  </si>
  <si>
    <t>HUI-2-095-220-000804</t>
  </si>
  <si>
    <t>HUI-2-095-220-001289</t>
  </si>
  <si>
    <t>HUI-2-095-220-001290</t>
  </si>
  <si>
    <t>HUI-2-095-220-001317</t>
  </si>
  <si>
    <t>HUI-2-095-220-001388</t>
  </si>
  <si>
    <t>HUI-2-095-222-000788</t>
  </si>
  <si>
    <t>HUI-2-095-222-001288</t>
  </si>
  <si>
    <t>HUI-2-095-223-000746</t>
  </si>
  <si>
    <t>HUI-2-095-223-000747</t>
  </si>
  <si>
    <t>HUI-2-095-223-000775</t>
  </si>
  <si>
    <t>HUI-2-095-223-000781</t>
  </si>
  <si>
    <t>HUI-2-095-223-000786</t>
  </si>
  <si>
    <t>HUI-2-095-223-000787</t>
  </si>
  <si>
    <t>HUI-2-095-223-001287</t>
  </si>
  <si>
    <t>HUI-2-095-225-000755</t>
  </si>
  <si>
    <t>HUI-2-095-225-000789</t>
  </si>
  <si>
    <t>HUI-2-095-230-000809</t>
  </si>
  <si>
    <t>HUI-2-095-234-000801</t>
  </si>
  <si>
    <t>HUI-2-095-A00-000777</t>
  </si>
  <si>
    <t>HUI-2-095-A00-000802</t>
  </si>
  <si>
    <t>HUI-2-095-A00-000803</t>
  </si>
  <si>
    <t>HUI-2-095-B00-000749</t>
  </si>
  <si>
    <t>HUI-2-095-B03-001318</t>
  </si>
  <si>
    <t>HUI-2-095-C01-000753</t>
  </si>
  <si>
    <t>HUI-2-095-C01-000756</t>
  </si>
  <si>
    <t>HUI-2-095-C01-000757</t>
  </si>
  <si>
    <t>HUI-2-095-C01-000758</t>
  </si>
  <si>
    <t>HUI-2-095-C01-000773</t>
  </si>
  <si>
    <t>HUI-2-095-C01-000774</t>
  </si>
  <si>
    <t>HUI-2-095-C01-000782</t>
  </si>
  <si>
    <t>HUI-2-095-C01-000793</t>
  </si>
  <si>
    <t>HUI-2-095-C01-000806</t>
  </si>
  <si>
    <t>HUI-2-095-C01-000812</t>
  </si>
  <si>
    <t>HUI-2-095-C01-001286</t>
  </si>
  <si>
    <t>HUI-2-095-C01-001389</t>
  </si>
  <si>
    <t>HUI-2-095-D00-000808</t>
  </si>
  <si>
    <t>HUI-2-095-210-000950</t>
  </si>
  <si>
    <t>HUI-2-095-223-001352</t>
  </si>
  <si>
    <t>HUI-2-095-225-000940</t>
  </si>
  <si>
    <t>HUI-2-095-225-000948</t>
  </si>
  <si>
    <t>HUI-2-095-225-000949</t>
  </si>
  <si>
    <t>HUI-2-095-225-000951</t>
  </si>
  <si>
    <t>HUI-2-095-218-000942</t>
  </si>
  <si>
    <t>HUI-2-095-218-000945</t>
  </si>
  <si>
    <t>HUI-2-095-218-000946</t>
  </si>
  <si>
    <t>HUI-2-095-220-000943</t>
  </si>
  <si>
    <t>HUI-2-095-220-000944</t>
  </si>
  <si>
    <t>HUI-2-095-220-000952</t>
  </si>
  <si>
    <t>HUI-2-095-C01-000941</t>
  </si>
  <si>
    <t>HUI-2-095-201-001302</t>
  </si>
  <si>
    <t>HUI-2-095-202-001057</t>
  </si>
  <si>
    <t>HUI-2-095-202-001058</t>
  </si>
  <si>
    <t>HUI-2-095-210-001065</t>
  </si>
  <si>
    <t>HUI-2-095-210-001236</t>
  </si>
  <si>
    <t>HUI-2-095-210-001258</t>
  </si>
  <si>
    <t>HUI-2-095-210-001283</t>
  </si>
  <si>
    <t>HUI-2-095-210-001361</t>
  </si>
  <si>
    <t>HUI-2-095-210-001366</t>
  </si>
  <si>
    <t>HUI-2-095-218-001022</t>
  </si>
  <si>
    <t>HUI-2-095-218-001035</t>
  </si>
  <si>
    <t>HUI-2-095-218-001036</t>
  </si>
  <si>
    <t>HUI-2-095-218-001038</t>
  </si>
  <si>
    <t>HUI-2-095-218-001049</t>
  </si>
  <si>
    <t>HUI-2-095-220-001016</t>
  </si>
  <si>
    <t>HUI-2-095-220-001017</t>
  </si>
  <si>
    <t>HUI-2-095-220-001018</t>
  </si>
  <si>
    <t>HUI-2-095-220-001028</t>
  </si>
  <si>
    <t>HUI-2-095-220-001029</t>
  </si>
  <si>
    <t>HUI-2-095-220-001031</t>
  </si>
  <si>
    <t>HUI-2-095-220-001037</t>
  </si>
  <si>
    <t>HUI-2-095-220-001039</t>
  </si>
  <si>
    <t>HUI-2-095-220-001041</t>
  </si>
  <si>
    <t>HUI-2-095-220-001044</t>
  </si>
  <si>
    <t>HUI-2-095-220-001059</t>
  </si>
  <si>
    <t>HUI-2-095-220-001062</t>
  </si>
  <si>
    <t>HUI-2-095-220-001063</t>
  </si>
  <si>
    <t>HUI-2-095-220-001064</t>
  </si>
  <si>
    <t>HUI-2-095-220-001066</t>
  </si>
  <si>
    <t>HUI-2-095-220-001067</t>
  </si>
  <si>
    <t>HUI-2-095-220-001068</t>
  </si>
  <si>
    <t>HUI-2-095-220-001069</t>
  </si>
  <si>
    <t>HUI-2-095-220-001220</t>
  </si>
  <si>
    <t>HUI-2-095-220-001284</t>
  </si>
  <si>
    <t>HUI-2-095-220-001292</t>
  </si>
  <si>
    <t>HUI-2-095-220-001375</t>
  </si>
  <si>
    <t>HUI-2-095-223-001060</t>
  </si>
  <si>
    <t>HUI-2-095-225-001024</t>
  </si>
  <si>
    <t>HUI-2-095-225-001030</t>
  </si>
  <si>
    <t>HUI-2-095-225-001033</t>
  </si>
  <si>
    <t>HUI-2-095-225-001034</t>
  </si>
  <si>
    <t>HUI-2-095-225-001051</t>
  </si>
  <si>
    <t>HUI-2-095-225-001052</t>
  </si>
  <si>
    <t>HUI-2-095-225-001053</t>
  </si>
  <si>
    <t>HUI-2-095-225-001054</t>
  </si>
  <si>
    <t>HUI-2-095-225-001055</t>
  </si>
  <si>
    <t>HUI-2-095-225-001056</t>
  </si>
  <si>
    <t>HUI-2-095-225-001235</t>
  </si>
  <si>
    <t>HUI-2-095-C01-001019</t>
  </si>
  <si>
    <t>HUI-2-095-C01-001020</t>
  </si>
  <si>
    <t>HUI-2-095-C01-001021</t>
  </si>
  <si>
    <t>HUI-2-095-C01-001025</t>
  </si>
  <si>
    <t>HUI-2-095-C01-001026</t>
  </si>
  <si>
    <t>HUI-2-095-C01-001027</t>
  </si>
  <si>
    <t>HUI-2-095-C01-001040</t>
  </si>
  <si>
    <t>HUI-2-095-C01-001042</t>
  </si>
  <si>
    <t>HUI-2-095-C01-001045</t>
  </si>
  <si>
    <t>HUI-2-095-C01-001046</t>
  </si>
  <si>
    <t>HUI-2-095-C01-001047</t>
  </si>
  <si>
    <t>HUI-2-095-C01-001048</t>
  </si>
  <si>
    <t>HUI-2-095-C01-001050</t>
  </si>
  <si>
    <t>HUI-2-095-C01-001223</t>
  </si>
  <si>
    <t>HUI-2-095-C01-001230</t>
  </si>
  <si>
    <t>HUI-2-095-C01-001257</t>
  </si>
  <si>
    <t>HUI-2-095-C01-001260</t>
  </si>
  <si>
    <t>HUI-2-095-C01-001261</t>
  </si>
  <si>
    <t>HUI-2-095-C01-001262</t>
  </si>
  <si>
    <t>HUI-2-095-C01-001272</t>
  </si>
  <si>
    <t>HUI-2-095-C01-001285</t>
  </si>
  <si>
    <t>HUI-2-095-223-001335</t>
  </si>
  <si>
    <t>HUI-2-095-223-001336</t>
  </si>
  <si>
    <t>HUI-2-095-223-001337</t>
  </si>
  <si>
    <t>HUI-2-095-223-001338</t>
  </si>
  <si>
    <t>HUI-2-095-223-001339</t>
  </si>
  <si>
    <t>HUI-2-095-C01-000934</t>
  </si>
  <si>
    <t>HUI-2-095-C01-001216</t>
  </si>
  <si>
    <t>HUI-2-095-201-000980</t>
  </si>
  <si>
    <t>HUI-2-095-201-000981</t>
  </si>
  <si>
    <t>HUI-2-095-201-000982</t>
  </si>
  <si>
    <t>HUI-2-095-201-000983</t>
  </si>
  <si>
    <t>HUI-2-095-210-000953</t>
  </si>
  <si>
    <t>HUI-2-095-210-000954</t>
  </si>
  <si>
    <t>HUI-2-095-210-000955</t>
  </si>
  <si>
    <t>HUI-2-095-210-000956</t>
  </si>
  <si>
    <t>HUI-2-095-210-000957</t>
  </si>
  <si>
    <t>HUI-2-095-210-000958</t>
  </si>
  <si>
    <t>HUI-2-095-210-000959</t>
  </si>
  <si>
    <t>HUI-2-095-210-000960</t>
  </si>
  <si>
    <t>HUI-2-095-210-000961</t>
  </si>
  <si>
    <t>HUI-2-095-210-000962</t>
  </si>
  <si>
    <t>HUI-2-095-210-000963</t>
  </si>
  <si>
    <t>HUI-2-095-210-000964</t>
  </si>
  <si>
    <t>HUI-2-095-210-000965</t>
  </si>
  <si>
    <t>HUI-2-095-210-000966</t>
  </si>
  <si>
    <t>HUI-2-095-210-000967</t>
  </si>
  <si>
    <t>HUI-2-095-210-000968</t>
  </si>
  <si>
    <t>HUI-2-095-210-000969</t>
  </si>
  <si>
    <t>HUI-2-095-210-000970</t>
  </si>
  <si>
    <t>HUI-2-095-210-000971</t>
  </si>
  <si>
    <t>HUI-2-095-210-000972</t>
  </si>
  <si>
    <t>HUI-2-095-210-000973</t>
  </si>
  <si>
    <t>HUI-2-095-210-000974</t>
  </si>
  <si>
    <t>HUI-2-095-210-000975</t>
  </si>
  <si>
    <t>HUI-2-095-210-000976</t>
  </si>
  <si>
    <t>HUI-2-095-210-000977</t>
  </si>
  <si>
    <t>HUI-2-095-210-000978</t>
  </si>
  <si>
    <t>HUI-2-095-210-000979</t>
  </si>
  <si>
    <t>HUI-2-095-210-000985</t>
  </si>
  <si>
    <t>HUI-2-095-210-000986</t>
  </si>
  <si>
    <t>HUI-2-095-223-001390</t>
  </si>
  <si>
    <t>HUI-2-095-223-001391</t>
  </si>
  <si>
    <t>HUI-2-095-223-001392</t>
  </si>
  <si>
    <t>HUI-2-095-223-001393</t>
  </si>
  <si>
    <t>HUI-2-095-234-000947</t>
  </si>
  <si>
    <t>HUI-2-095-A00-000984</t>
  </si>
  <si>
    <t>HUI-2-095-B03-001207</t>
  </si>
  <si>
    <t>HUI-2-095-B03-001237</t>
  </si>
  <si>
    <t>HUI-2-095-B03-001238</t>
  </si>
  <si>
    <t>HUI-2-095-B03-001239</t>
  </si>
  <si>
    <t>HUI-2-095-B03-001240</t>
  </si>
  <si>
    <t>HUI-2-095-C01-000987</t>
  </si>
  <si>
    <t>HUI-2-095-C01-000988</t>
  </si>
  <si>
    <t>HUI-2-095-C01-000989</t>
  </si>
  <si>
    <t>HUI-2-095-C01-000990</t>
  </si>
  <si>
    <t>NO BREAK APC SMART-UPS</t>
  </si>
  <si>
    <t>DESTRUCTORA DE DOCUMENTOS</t>
  </si>
  <si>
    <t>UNIDAD TIPO CISTERNA (PIPA)</t>
  </si>
  <si>
    <t xml:space="preserve">CAMIONETA  RANGER </t>
  </si>
  <si>
    <t>CAMIONETA  RANGER</t>
  </si>
  <si>
    <t xml:space="preserve">COMPRESOR </t>
  </si>
  <si>
    <t xml:space="preserve">SOLDADORA </t>
  </si>
  <si>
    <t>CORTADORA P/CONCRETO</t>
  </si>
  <si>
    <t>HUI-2-095-202-000162</t>
  </si>
  <si>
    <t>HUI-2-095-209-001397</t>
  </si>
  <si>
    <t>HUI-2-095-219-000800</t>
  </si>
  <si>
    <t>HUI-2-095-223-000783</t>
  </si>
  <si>
    <t>HUI-2-095-225-001396</t>
  </si>
  <si>
    <t xml:space="preserve">RELOJ CHECAR </t>
  </si>
  <si>
    <t xml:space="preserve">PLANTA GENERADORA </t>
  </si>
  <si>
    <t xml:space="preserve">BOMBA AUTOCEBANTE </t>
  </si>
  <si>
    <t>Al 31 de  diciembre del 2017</t>
  </si>
  <si>
    <t>al 31 de Marzo de 2018</t>
  </si>
  <si>
    <t>al 31 de Marzo de 2018.</t>
  </si>
  <si>
    <t>PRIMER TRIMESTRE 2018</t>
  </si>
  <si>
    <t>saldo de la deuda publica al 31 de diciembre de 2017</t>
  </si>
  <si>
    <t>PRIMER TRIMESTRE DE 2018</t>
  </si>
  <si>
    <t>Calendario de Ingresos del Ejercicio Fiscal 2018</t>
  </si>
  <si>
    <t>Calendario de Presupuesto de Egresos del Ejercicio Fiscal 2018</t>
  </si>
  <si>
    <t>Iniciativa de Ley de Ingresos para el Ejercicio Fiscal 2018</t>
  </si>
  <si>
    <t>PRSUPUESTO DE EGRESOS PARA EL EJERCICIO FISCAL 2018</t>
  </si>
  <si>
    <t>BANCO MULTIVA</t>
  </si>
  <si>
    <t>7185847</t>
  </si>
  <si>
    <t>7185901</t>
  </si>
  <si>
    <t>MADERA Y PRODUCTOS DE MADERA</t>
  </si>
  <si>
    <t xml:space="preserve">VIDRIO Y PRODUCTOS DE VIDRIO  </t>
  </si>
  <si>
    <t xml:space="preserve">MEDICINAS Y PRODUCTOS FARMACEUTICOS </t>
  </si>
  <si>
    <t xml:space="preserve">FIBRAS SINTETICAS,HULES,PLASTICOS Y DERIVADOS </t>
  </si>
  <si>
    <t>REFACCIONES Y ACCESORIOS MENORES DE MAQUINARIA Y OTROS EQUIPOS</t>
  </si>
  <si>
    <t>FLETES Y MANIOBRAS</t>
  </si>
  <si>
    <t>CUOTAS Y SUSCRIPCIONES</t>
  </si>
  <si>
    <t>SISTEMAS DE AIRE ACONDICIONADO , CALEFACCIÓN  Y DE REFRIGERACIÓN INDUSTRIAL.</t>
  </si>
  <si>
    <t>A00234020203010204110101</t>
  </si>
  <si>
    <t>B00211010502060401110101</t>
  </si>
  <si>
    <t>B03208010502020101110101</t>
  </si>
  <si>
    <t>C00221020103010202110101</t>
  </si>
  <si>
    <t>C00222020103010101110101</t>
  </si>
  <si>
    <t>C00222020103010102110101</t>
  </si>
  <si>
    <t>C02219020203010201110101</t>
  </si>
  <si>
    <t>C02219020203010203110101</t>
  </si>
  <si>
    <t>C02219020203010205110101</t>
  </si>
  <si>
    <t>D00228010305010104110101</t>
  </si>
  <si>
    <t>E002233010502040101110101</t>
  </si>
  <si>
    <t>G00212010304010101110101</t>
  </si>
  <si>
    <t>HUI-2-095-213-001398</t>
  </si>
  <si>
    <t>HUI-2-095-214-000201</t>
  </si>
  <si>
    <t>HUI-2-095-214-000298</t>
  </si>
  <si>
    <t>HUI-2-095-B00-001400</t>
  </si>
  <si>
    <t>HUI-2-095-201-000275</t>
  </si>
  <si>
    <t>HUI-2-095-201-001402</t>
  </si>
  <si>
    <t>HUI-2-095-203-001403</t>
  </si>
  <si>
    <t>HUI-2000-095-213-000799</t>
  </si>
  <si>
    <t>HUI-2000-095-G00-000778</t>
  </si>
  <si>
    <t xml:space="preserve">DISCO DURO 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</si>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</sst>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" fillId="0" borderId="0"/>
  </cellStyleXfs>
  <cellXfs count="449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4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11" fillId="0" borderId="9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164" fontId="13" fillId="2" borderId="8" xfId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164" fontId="17" fillId="0" borderId="8" xfId="1" applyFont="1" applyBorder="1" applyAlignment="1">
      <alignment horizontal="center" vertical="center" wrapText="1"/>
    </xf>
    <xf numFmtId="164" fontId="13" fillId="0" borderId="8" xfId="1" applyFont="1" applyBorder="1" applyAlignment="1">
      <alignment horizontal="center" vertical="center" wrapText="1"/>
    </xf>
    <xf numFmtId="164" fontId="17" fillId="2" borderId="8" xfId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2" fillId="0" borderId="0" xfId="0" applyFont="1"/>
    <xf numFmtId="0" fontId="21" fillId="0" borderId="9" xfId="0" applyFont="1" applyBorder="1" applyAlignment="1">
      <alignment horizontal="justify" vertical="top" wrapText="1"/>
    </xf>
    <xf numFmtId="4" fontId="21" fillId="0" borderId="8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2" xfId="0" applyBorder="1"/>
    <xf numFmtId="0" fontId="7" fillId="0" borderId="20" xfId="0" applyFont="1" applyBorder="1" applyAlignment="1">
      <alignment horizontal="justify" vertical="center" wrapText="1"/>
    </xf>
    <xf numFmtId="0" fontId="0" fillId="0" borderId="25" xfId="0" applyBorder="1"/>
    <xf numFmtId="0" fontId="0" fillId="0" borderId="5" xfId="0" applyBorder="1"/>
    <xf numFmtId="0" fontId="0" fillId="0" borderId="0" xfId="0" applyBorder="1"/>
    <xf numFmtId="0" fontId="7" fillId="0" borderId="30" xfId="0" applyFont="1" applyBorder="1" applyAlignment="1">
      <alignment horizontal="justify" vertical="center" wrapText="1"/>
    </xf>
    <xf numFmtId="0" fontId="0" fillId="0" borderId="31" xfId="0" applyBorder="1"/>
    <xf numFmtId="0" fontId="7" fillId="0" borderId="32" xfId="0" applyFont="1" applyBorder="1" applyAlignment="1">
      <alignment horizontal="justify" vertical="center"/>
    </xf>
    <xf numFmtId="0" fontId="0" fillId="0" borderId="33" xfId="0" applyBorder="1"/>
    <xf numFmtId="0" fontId="15" fillId="0" borderId="17" xfId="0" applyFont="1" applyBorder="1" applyAlignment="1">
      <alignment horizontal="justify" vertical="top" wrapText="1"/>
    </xf>
    <xf numFmtId="4" fontId="15" fillId="0" borderId="17" xfId="0" applyNumberFormat="1" applyFont="1" applyBorder="1" applyAlignment="1">
      <alignment horizontal="right" vertical="top" wrapText="1"/>
    </xf>
    <xf numFmtId="0" fontId="15" fillId="0" borderId="29" xfId="0" applyFont="1" applyBorder="1" applyAlignment="1">
      <alignment horizontal="justify" vertical="top" wrapText="1"/>
    </xf>
    <xf numFmtId="4" fontId="15" fillId="0" borderId="29" xfId="0" applyNumberFormat="1" applyFont="1" applyBorder="1" applyAlignment="1">
      <alignment horizontal="right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49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justify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wrapText="1"/>
    </xf>
    <xf numFmtId="0" fontId="24" fillId="0" borderId="2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justify" vertical="top" wrapText="1"/>
    </xf>
    <xf numFmtId="4" fontId="9" fillId="0" borderId="29" xfId="0" applyNumberFormat="1" applyFont="1" applyBorder="1" applyAlignment="1">
      <alignment horizontal="right" vertical="top" wrapText="1"/>
    </xf>
    <xf numFmtId="0" fontId="9" fillId="0" borderId="24" xfId="0" applyFont="1" applyBorder="1" applyAlignment="1">
      <alignment horizontal="justify" vertical="top" wrapText="1"/>
    </xf>
    <xf numFmtId="4" fontId="9" fillId="0" borderId="17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49" fontId="6" fillId="0" borderId="41" xfId="0" applyNumberFormat="1" applyFont="1" applyBorder="1" applyAlignment="1">
      <alignment horizontal="center" wrapText="1"/>
    </xf>
    <xf numFmtId="4" fontId="3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3" fillId="0" borderId="41" xfId="0" applyNumberFormat="1" applyFont="1" applyBorder="1"/>
    <xf numFmtId="4" fontId="3" fillId="0" borderId="42" xfId="0" applyNumberFormat="1" applyFont="1" applyBorder="1"/>
    <xf numFmtId="4" fontId="9" fillId="0" borderId="45" xfId="0" applyNumberFormat="1" applyFont="1" applyBorder="1" applyAlignment="1">
      <alignment horizontal="right" vertical="top" wrapText="1"/>
    </xf>
    <xf numFmtId="4" fontId="9" fillId="0" borderId="41" xfId="0" applyNumberFormat="1" applyFont="1" applyBorder="1" applyAlignment="1">
      <alignment horizontal="right" vertical="top" wrapText="1"/>
    </xf>
    <xf numFmtId="4" fontId="3" fillId="0" borderId="0" xfId="0" applyNumberFormat="1" applyFont="1"/>
    <xf numFmtId="4" fontId="0" fillId="0" borderId="0" xfId="0" applyNumberFormat="1"/>
    <xf numFmtId="0" fontId="5" fillId="0" borderId="8" xfId="0" applyFont="1" applyBorder="1" applyAlignment="1">
      <alignment horizontal="justify" vertical="top" wrapText="1"/>
    </xf>
    <xf numFmtId="4" fontId="3" fillId="0" borderId="0" xfId="0" applyNumberFormat="1" applyFont="1" applyBorder="1" applyAlignment="1">
      <alignment vertical="center" wrapText="1"/>
    </xf>
    <xf numFmtId="4" fontId="3" fillId="0" borderId="41" xfId="0" applyNumberFormat="1" applyFont="1" applyBorder="1" applyAlignment="1">
      <alignment vertical="center" wrapText="1"/>
    </xf>
    <xf numFmtId="9" fontId="3" fillId="0" borderId="8" xfId="3" applyFont="1" applyBorder="1" applyAlignment="1">
      <alignment horizontal="center" vertical="center" wrapText="1"/>
    </xf>
    <xf numFmtId="4" fontId="12" fillId="0" borderId="45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10" fontId="3" fillId="0" borderId="42" xfId="3" applyNumberFormat="1" applyFont="1" applyBorder="1" applyAlignment="1">
      <alignment horizontal="center" vertical="center" wrapText="1"/>
    </xf>
    <xf numFmtId="4" fontId="27" fillId="0" borderId="41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49" fontId="25" fillId="0" borderId="0" xfId="0" applyNumberFormat="1" applyFont="1" applyAlignment="1">
      <alignment horizontal="left" vertical="top" wrapText="1"/>
    </xf>
    <xf numFmtId="49" fontId="28" fillId="0" borderId="0" xfId="0" applyNumberFormat="1" applyFont="1" applyAlignment="1">
      <alignment vertical="top"/>
    </xf>
    <xf numFmtId="49" fontId="25" fillId="0" borderId="41" xfId="0" applyNumberFormat="1" applyFont="1" applyBorder="1" applyAlignment="1">
      <alignment horizontal="center" vertical="top" wrapText="1"/>
    </xf>
    <xf numFmtId="4" fontId="4" fillId="0" borderId="0" xfId="0" applyNumberFormat="1" applyFont="1"/>
    <xf numFmtId="0" fontId="3" fillId="0" borderId="41" xfId="0" applyFont="1" applyBorder="1" applyAlignment="1">
      <alignment horizontal="center" vertical="center" wrapText="1"/>
    </xf>
    <xf numFmtId="4" fontId="3" fillId="0" borderId="45" xfId="0" applyNumberFormat="1" applyFont="1" applyBorder="1"/>
    <xf numFmtId="0" fontId="6" fillId="0" borderId="43" xfId="0" applyFont="1" applyBorder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49" fontId="25" fillId="0" borderId="26" xfId="0" applyNumberFormat="1" applyFont="1" applyFill="1" applyBorder="1" applyAlignment="1">
      <alignment horizontal="center" vertical="top" wrapText="1"/>
    </xf>
    <xf numFmtId="49" fontId="0" fillId="0" borderId="31" xfId="0" applyNumberForma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wrapText="1"/>
    </xf>
    <xf numFmtId="4" fontId="2" fillId="0" borderId="41" xfId="0" applyNumberFormat="1" applyFont="1" applyBorder="1"/>
    <xf numFmtId="4" fontId="2" fillId="0" borderId="24" xfId="0" applyNumberFormat="1" applyFont="1" applyBorder="1"/>
    <xf numFmtId="4" fontId="2" fillId="0" borderId="26" xfId="0" applyNumberFormat="1" applyFont="1" applyBorder="1"/>
    <xf numFmtId="4" fontId="0" fillId="0" borderId="40" xfId="0" applyNumberFormat="1" applyFont="1" applyBorder="1"/>
    <xf numFmtId="4" fontId="26" fillId="0" borderId="41" xfId="0" applyNumberFormat="1" applyFont="1" applyBorder="1" applyAlignment="1">
      <alignment horizontal="right" wrapText="1"/>
    </xf>
    <xf numFmtId="4" fontId="26" fillId="0" borderId="41" xfId="0" applyNumberFormat="1" applyFont="1" applyBorder="1" applyAlignment="1"/>
    <xf numFmtId="0" fontId="0" fillId="0" borderId="0" xfId="0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right" vertical="top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2" fontId="31" fillId="0" borderId="20" xfId="0" applyNumberFormat="1" applyFont="1" applyFill="1" applyBorder="1" applyAlignment="1">
      <alignment wrapText="1"/>
    </xf>
    <xf numFmtId="2" fontId="32" fillId="0" borderId="20" xfId="0" applyNumberFormat="1" applyFont="1" applyFill="1" applyBorder="1" applyAlignment="1">
      <alignment wrapText="1"/>
    </xf>
    <xf numFmtId="0" fontId="3" fillId="0" borderId="20" xfId="0" applyFont="1" applyBorder="1" applyAlignment="1">
      <alignment horizontal="left" vertical="center" wrapText="1"/>
    </xf>
    <xf numFmtId="0" fontId="31" fillId="0" borderId="39" xfId="0" applyFont="1" applyFill="1" applyBorder="1" applyAlignment="1">
      <alignment horizontal="left"/>
    </xf>
    <xf numFmtId="0" fontId="31" fillId="0" borderId="16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left"/>
    </xf>
    <xf numFmtId="0" fontId="31" fillId="0" borderId="17" xfId="0" applyFont="1" applyFill="1" applyBorder="1" applyAlignment="1">
      <alignment horizontal="center"/>
    </xf>
    <xf numFmtId="4" fontId="31" fillId="0" borderId="17" xfId="0" applyNumberFormat="1" applyFont="1" applyFill="1" applyBorder="1" applyAlignment="1">
      <alignment horizontal="right"/>
    </xf>
    <xf numFmtId="4" fontId="31" fillId="0" borderId="41" xfId="0" applyNumberFormat="1" applyFont="1" applyFill="1" applyBorder="1" applyAlignment="1">
      <alignment horizontal="right"/>
    </xf>
    <xf numFmtId="0" fontId="31" fillId="0" borderId="24" xfId="0" applyFont="1" applyFill="1" applyBorder="1"/>
    <xf numFmtId="0" fontId="33" fillId="0" borderId="24" xfId="4" applyNumberFormat="1" applyFont="1" applyFill="1" applyBorder="1" applyAlignment="1"/>
    <xf numFmtId="0" fontId="33" fillId="0" borderId="26" xfId="4" applyNumberFormat="1" applyFont="1" applyFill="1" applyBorder="1" applyAlignment="1"/>
    <xf numFmtId="0" fontId="31" fillId="0" borderId="27" xfId="0" applyFont="1" applyFill="1" applyBorder="1" applyAlignment="1">
      <alignment horizontal="center"/>
    </xf>
    <xf numFmtId="4" fontId="31" fillId="0" borderId="27" xfId="0" applyNumberFormat="1" applyFont="1" applyFill="1" applyBorder="1" applyAlignment="1">
      <alignment horizontal="right"/>
    </xf>
    <xf numFmtId="4" fontId="31" fillId="0" borderId="42" xfId="0" applyNumberFormat="1" applyFont="1" applyFill="1" applyBorder="1" applyAlignment="1">
      <alignment horizontal="right"/>
    </xf>
    <xf numFmtId="0" fontId="2" fillId="0" borderId="34" xfId="0" applyFont="1" applyBorder="1" applyAlignment="1"/>
    <xf numFmtId="4" fontId="3" fillId="0" borderId="57" xfId="0" applyNumberFormat="1" applyFont="1" applyBorder="1"/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0" fontId="35" fillId="0" borderId="0" xfId="0" applyFont="1"/>
    <xf numFmtId="0" fontId="31" fillId="0" borderId="0" xfId="0" applyFont="1"/>
    <xf numFmtId="4" fontId="34" fillId="0" borderId="58" xfId="0" applyNumberFormat="1" applyFont="1" applyFill="1" applyBorder="1" applyAlignment="1" applyProtection="1">
      <alignment horizontal="right" vertical="top" wrapText="1"/>
      <protection locked="0"/>
    </xf>
    <xf numFmtId="4" fontId="31" fillId="0" borderId="58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/>
    <xf numFmtId="0" fontId="17" fillId="0" borderId="1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4" fillId="0" borderId="3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4" fontId="2" fillId="0" borderId="24" xfId="0" applyNumberFormat="1" applyFont="1" applyFill="1" applyBorder="1" applyAlignment="1">
      <alignment wrapText="1"/>
    </xf>
    <xf numFmtId="4" fontId="2" fillId="0" borderId="24" xfId="0" applyNumberFormat="1" applyFont="1" applyFill="1" applyBorder="1"/>
    <xf numFmtId="4" fontId="2" fillId="0" borderId="26" xfId="0" applyNumberFormat="1" applyFont="1" applyFill="1" applyBorder="1"/>
    <xf numFmtId="0" fontId="4" fillId="0" borderId="0" xfId="0" applyFont="1" applyAlignment="1">
      <alignment wrapText="1"/>
    </xf>
    <xf numFmtId="0" fontId="16" fillId="0" borderId="28" xfId="0" applyFont="1" applyBorder="1" applyAlignment="1">
      <alignment horizontal="justify" vertical="top" wrapText="1"/>
    </xf>
    <xf numFmtId="0" fontId="16" fillId="0" borderId="29" xfId="0" applyFont="1" applyBorder="1" applyAlignment="1">
      <alignment horizontal="justify" vertical="top" wrapText="1"/>
    </xf>
    <xf numFmtId="4" fontId="16" fillId="0" borderId="29" xfId="0" applyNumberFormat="1" applyFont="1" applyBorder="1" applyAlignment="1">
      <alignment horizontal="right" vertical="top" wrapText="1"/>
    </xf>
    <xf numFmtId="0" fontId="16" fillId="0" borderId="17" xfId="0" applyFont="1" applyBorder="1" applyAlignment="1">
      <alignment horizontal="justify" vertical="top" wrapText="1"/>
    </xf>
    <xf numFmtId="4" fontId="16" fillId="0" borderId="17" xfId="0" applyNumberFormat="1" applyFont="1" applyBorder="1" applyAlignment="1">
      <alignment horizontal="right" vertical="top" wrapText="1"/>
    </xf>
    <xf numFmtId="4" fontId="16" fillId="0" borderId="41" xfId="0" applyNumberFormat="1" applyFont="1" applyBorder="1" applyAlignment="1">
      <alignment horizontal="right" vertical="top" wrapText="1"/>
    </xf>
    <xf numFmtId="4" fontId="22" fillId="0" borderId="18" xfId="0" applyNumberFormat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" fontId="30" fillId="0" borderId="0" xfId="0" applyNumberFormat="1" applyFont="1" applyFill="1" applyBorder="1"/>
    <xf numFmtId="0" fontId="17" fillId="0" borderId="15" xfId="0" applyFont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38" fillId="0" borderId="29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31" fillId="0" borderId="62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 applyBorder="1"/>
    <xf numFmtId="0" fontId="36" fillId="0" borderId="16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31" fillId="0" borderId="0" xfId="0" applyFont="1" applyFill="1"/>
    <xf numFmtId="4" fontId="31" fillId="0" borderId="17" xfId="0" applyNumberFormat="1" applyFont="1" applyFill="1" applyBorder="1"/>
    <xf numFmtId="0" fontId="35" fillId="0" borderId="24" xfId="0" applyFont="1" applyFill="1" applyBorder="1" applyAlignment="1"/>
    <xf numFmtId="4" fontId="31" fillId="0" borderId="58" xfId="0" applyNumberFormat="1" applyFont="1" applyFill="1" applyBorder="1"/>
    <xf numFmtId="4" fontId="31" fillId="0" borderId="0" xfId="0" applyNumberFormat="1" applyFont="1" applyFill="1"/>
    <xf numFmtId="0" fontId="35" fillId="0" borderId="26" xfId="0" applyFont="1" applyFill="1" applyBorder="1" applyAlignment="1"/>
    <xf numFmtId="0" fontId="35" fillId="0" borderId="0" xfId="0" applyFont="1" applyFill="1"/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3" fillId="0" borderId="45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/>
    <xf numFmtId="0" fontId="41" fillId="0" borderId="40" xfId="0" applyFont="1" applyBorder="1" applyAlignment="1">
      <alignment horizontal="center" vertical="center" wrapText="1"/>
    </xf>
    <xf numFmtId="4" fontId="31" fillId="0" borderId="20" xfId="0" applyNumberFormat="1" applyFont="1" applyFill="1" applyBorder="1" applyAlignment="1">
      <alignment horizontal="right"/>
    </xf>
    <xf numFmtId="4" fontId="31" fillId="0" borderId="63" xfId="0" applyNumberFormat="1" applyFont="1" applyFill="1" applyBorder="1" applyAlignment="1">
      <alignment horizontal="right"/>
    </xf>
    <xf numFmtId="4" fontId="31" fillId="0" borderId="45" xfId="0" applyNumberFormat="1" applyFont="1" applyFill="1" applyBorder="1" applyAlignment="1">
      <alignment horizontal="right"/>
    </xf>
    <xf numFmtId="4" fontId="3" fillId="0" borderId="17" xfId="0" applyNumberFormat="1" applyFont="1" applyBorder="1" applyAlignment="1">
      <alignment horizontal="center"/>
    </xf>
    <xf numFmtId="8" fontId="42" fillId="0" borderId="41" xfId="0" applyNumberFormat="1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49" fontId="25" fillId="0" borderId="65" xfId="0" applyNumberFormat="1" applyFont="1" applyBorder="1" applyAlignment="1">
      <alignment horizontal="center" vertical="top" wrapText="1"/>
    </xf>
    <xf numFmtId="0" fontId="3" fillId="0" borderId="21" xfId="0" applyFont="1" applyBorder="1" applyAlignment="1">
      <alignment horizontal="left" vertical="center" wrapText="1"/>
    </xf>
    <xf numFmtId="4" fontId="32" fillId="0" borderId="17" xfId="0" applyNumberFormat="1" applyFont="1" applyFill="1" applyBorder="1"/>
    <xf numFmtId="0" fontId="3" fillId="0" borderId="21" xfId="0" applyFont="1" applyBorder="1" applyAlignment="1">
      <alignment horizontal="left" vertical="center" wrapText="1"/>
    </xf>
    <xf numFmtId="4" fontId="2" fillId="0" borderId="41" xfId="0" applyNumberFormat="1" applyFont="1" applyFill="1" applyBorder="1"/>
    <xf numFmtId="4" fontId="2" fillId="0" borderId="42" xfId="0" applyNumberFormat="1" applyFont="1" applyFill="1" applyBorder="1"/>
    <xf numFmtId="4" fontId="32" fillId="0" borderId="41" xfId="0" applyNumberFormat="1" applyFont="1" applyFill="1" applyBorder="1" applyAlignment="1"/>
    <xf numFmtId="0" fontId="3" fillId="0" borderId="21" xfId="0" applyFont="1" applyBorder="1" applyAlignment="1">
      <alignment horizontal="left" vertical="center" wrapText="1"/>
    </xf>
    <xf numFmtId="4" fontId="0" fillId="0" borderId="42" xfId="0" applyNumberFormat="1" applyFill="1" applyBorder="1" applyAlignment="1">
      <alignment vertical="top"/>
    </xf>
    <xf numFmtId="0" fontId="43" fillId="0" borderId="17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left" vertical="center" wrapText="1"/>
    </xf>
    <xf numFmtId="8" fontId="43" fillId="0" borderId="17" xfId="0" applyNumberFormat="1" applyFont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1" xfId="0" applyNumberFormat="1" applyFont="1" applyFill="1" applyBorder="1" applyAlignment="1">
      <alignment horizontal="right" vertical="center" wrapText="1"/>
    </xf>
    <xf numFmtId="4" fontId="26" fillId="0" borderId="8" xfId="0" applyNumberFormat="1" applyFont="1" applyFill="1" applyBorder="1" applyAlignment="1">
      <alignment horizontal="center"/>
    </xf>
    <xf numFmtId="4" fontId="26" fillId="0" borderId="8" xfId="0" applyNumberFormat="1" applyFont="1" applyFill="1" applyBorder="1" applyAlignment="1">
      <alignment horizontal="right"/>
    </xf>
    <xf numFmtId="4" fontId="0" fillId="0" borderId="41" xfId="0" applyNumberFormat="1" applyFill="1" applyBorder="1" applyAlignment="1">
      <alignment horizontal="right" vertical="center"/>
    </xf>
    <xf numFmtId="4" fontId="2" fillId="0" borderId="66" xfId="0" applyNumberFormat="1" applyFont="1" applyFill="1" applyBorder="1"/>
    <xf numFmtId="4" fontId="30" fillId="0" borderId="66" xfId="0" applyNumberFormat="1" applyFont="1" applyFill="1" applyBorder="1"/>
    <xf numFmtId="10" fontId="3" fillId="0" borderId="27" xfId="3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9" fontId="3" fillId="0" borderId="30" xfId="3" applyFont="1" applyBorder="1" applyAlignment="1">
      <alignment horizontal="center" vertical="center" wrapText="1"/>
    </xf>
    <xf numFmtId="9" fontId="3" fillId="0" borderId="38" xfId="3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/>
    </xf>
    <xf numFmtId="0" fontId="17" fillId="0" borderId="4" xfId="0" applyFont="1" applyBorder="1" applyAlignment="1">
      <alignment horizontal="justify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4" fontId="0" fillId="0" borderId="0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textRotation="90" wrapText="1"/>
    </xf>
    <xf numFmtId="0" fontId="13" fillId="2" borderId="10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textRotation="90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15" fillId="0" borderId="44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" fontId="40" fillId="0" borderId="59" xfId="0" applyNumberFormat="1" applyFont="1" applyBorder="1" applyAlignment="1">
      <alignment horizontal="center" vertical="center" wrapText="1"/>
    </xf>
    <xf numFmtId="4" fontId="40" fillId="0" borderId="60" xfId="0" applyNumberFormat="1" applyFont="1" applyBorder="1" applyAlignment="1">
      <alignment horizontal="center" vertical="center" wrapText="1"/>
    </xf>
    <xf numFmtId="4" fontId="40" fillId="0" borderId="6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 readingOrder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3" fillId="0" borderId="2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horizontal="left" vertical="top" wrapText="1"/>
    </xf>
    <xf numFmtId="0" fontId="38" fillId="3" borderId="4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391205</xdr:colOff>
      <xdr:row>6</xdr:row>
      <xdr:rowOff>127567</xdr:rowOff>
    </xdr:from>
    <xdr:to>
      <xdr:col>9</xdr:col>
      <xdr:colOff>888190</xdr:colOff>
      <xdr:row>8</xdr:row>
      <xdr:rowOff>17010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96205" y="2993571"/>
          <a:ext cx="4068860" cy="297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                  SIN</a:t>
          </a:r>
          <a:r>
            <a:rPr lang="es-MX" sz="1600" baseline="0"/>
            <a:t> MOVIMIENTOS</a:t>
          </a:r>
        </a:p>
        <a:p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64103</xdr:colOff>
      <xdr:row>7</xdr:row>
      <xdr:rowOff>0</xdr:rowOff>
    </xdr:from>
    <xdr:to>
      <xdr:col>9</xdr:col>
      <xdr:colOff>457200</xdr:colOff>
      <xdr:row>9</xdr:row>
      <xdr:rowOff>144780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11903" y="3343275"/>
          <a:ext cx="5774722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                                   NO APLICA </a:t>
          </a:r>
          <a:endParaRPr lang="es-MX" sz="1600" baseline="0"/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14</xdr:row>
      <xdr:rowOff>445510</xdr:rowOff>
    </xdr:from>
    <xdr:to>
      <xdr:col>15</xdr:col>
      <xdr:colOff>85724</xdr:colOff>
      <xdr:row>15</xdr:row>
      <xdr:rowOff>297440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010525" y="5512810"/>
          <a:ext cx="4267199" cy="432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800"/>
            <a:t>SIN MOVIMIENTOS</a:t>
          </a:r>
        </a:p>
        <a:p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7</xdr:row>
      <xdr:rowOff>175260</xdr:rowOff>
    </xdr:from>
    <xdr:to>
      <xdr:col>8</xdr:col>
      <xdr:colOff>670561</xdr:colOff>
      <xdr:row>9</xdr:row>
      <xdr:rowOff>60960</xdr:rowOff>
    </xdr:to>
    <xdr:sp macro="" textlink="">
      <xdr:nvSpPr>
        <xdr:cNvPr id="7" name="3 CuadroText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177541" y="2362200"/>
          <a:ext cx="435102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topLeftCell="A28" zoomScale="112" zoomScaleNormal="112" workbookViewId="0">
      <selection activeCell="B34" sqref="B34"/>
    </sheetView>
  </sheetViews>
  <sheetFormatPr baseColWidth="10" defaultRowHeight="15" x14ac:dyDescent="0.25"/>
  <cols>
    <col min="1" max="1" width="5.42578125" customWidth="1"/>
    <col min="2" max="2" width="9.85546875" customWidth="1"/>
    <col min="3" max="3" width="7.42578125" customWidth="1"/>
    <col min="4" max="4" width="5.85546875" customWidth="1"/>
    <col min="5" max="5" width="11.42578125" customWidth="1"/>
    <col min="6" max="6" width="12.85546875" customWidth="1"/>
    <col min="7" max="7" width="9.42578125" customWidth="1"/>
    <col min="8" max="8" width="8.28515625" customWidth="1"/>
    <col min="10" max="10" width="14.140625" customWidth="1"/>
    <col min="11" max="11" width="14.85546875" customWidth="1"/>
    <col min="13" max="13" width="33.85546875" customWidth="1"/>
    <col min="14" max="14" width="17.7109375" customWidth="1"/>
    <col min="15" max="15" width="26.5703125" customWidth="1"/>
    <col min="16" max="16" width="18.42578125" customWidth="1"/>
    <col min="17" max="17" width="19.85546875" customWidth="1"/>
  </cols>
  <sheetData>
    <row r="1" spans="2:13" ht="15.75" thickBot="1" x14ac:dyDescent="0.3"/>
    <row r="2" spans="2:13" ht="34.5" customHeight="1" x14ac:dyDescent="0.25">
      <c r="B2" s="279" t="s">
        <v>465</v>
      </c>
      <c r="C2" s="280"/>
      <c r="D2" s="280"/>
      <c r="E2" s="280"/>
      <c r="F2" s="280"/>
      <c r="G2" s="280"/>
      <c r="H2" s="280"/>
      <c r="I2" s="280"/>
      <c r="J2" s="280"/>
      <c r="K2" s="281"/>
    </row>
    <row r="3" spans="2:13" ht="28.15" customHeight="1" x14ac:dyDescent="0.25">
      <c r="B3" s="282" t="s">
        <v>96</v>
      </c>
      <c r="C3" s="283"/>
      <c r="D3" s="283"/>
      <c r="E3" s="283"/>
      <c r="F3" s="283"/>
      <c r="G3" s="283"/>
      <c r="H3" s="283"/>
      <c r="I3" s="283"/>
      <c r="J3" s="283"/>
      <c r="K3" s="284"/>
    </row>
    <row r="4" spans="2:13" ht="40.15" customHeight="1" thickBot="1" x14ac:dyDescent="0.3">
      <c r="B4" s="285" t="s">
        <v>1488</v>
      </c>
      <c r="C4" s="286"/>
      <c r="D4" s="286"/>
      <c r="E4" s="286"/>
      <c r="F4" s="286"/>
      <c r="G4" s="286"/>
      <c r="H4" s="286"/>
      <c r="I4" s="286"/>
      <c r="J4" s="286"/>
      <c r="K4" s="287"/>
      <c r="M4" s="193"/>
    </row>
    <row r="5" spans="2:13" ht="24.75" customHeight="1" thickBot="1" x14ac:dyDescent="0.3">
      <c r="B5" s="288" t="s">
        <v>97</v>
      </c>
      <c r="C5" s="288" t="s">
        <v>98</v>
      </c>
      <c r="D5" s="288" t="s">
        <v>99</v>
      </c>
      <c r="E5" s="288" t="s">
        <v>100</v>
      </c>
      <c r="F5" s="288" t="s">
        <v>101</v>
      </c>
      <c r="G5" s="288" t="s">
        <v>102</v>
      </c>
      <c r="H5" s="10"/>
      <c r="I5" s="10"/>
      <c r="J5" s="290" t="s">
        <v>103</v>
      </c>
      <c r="K5" s="291"/>
    </row>
    <row r="6" spans="2:13" ht="26.25" thickBot="1" x14ac:dyDescent="0.3">
      <c r="B6" s="289"/>
      <c r="C6" s="289"/>
      <c r="D6" s="289"/>
      <c r="E6" s="289"/>
      <c r="F6" s="289"/>
      <c r="G6" s="289"/>
      <c r="H6" s="10" t="s">
        <v>104</v>
      </c>
      <c r="I6" s="10" t="s">
        <v>105</v>
      </c>
      <c r="J6" s="10" t="s">
        <v>106</v>
      </c>
      <c r="K6" s="10" t="s">
        <v>107</v>
      </c>
    </row>
    <row r="7" spans="2:13" ht="15.75" thickBot="1" x14ac:dyDescent="0.3">
      <c r="B7" s="6"/>
      <c r="C7" s="7"/>
      <c r="D7" s="7"/>
      <c r="E7" s="7"/>
      <c r="F7" s="7"/>
      <c r="G7" s="7"/>
      <c r="H7" s="7"/>
      <c r="I7" s="7"/>
      <c r="J7" s="7"/>
      <c r="K7" s="7"/>
    </row>
    <row r="8" spans="2:13" ht="15.75" thickBot="1" x14ac:dyDescent="0.3">
      <c r="B8" s="6"/>
      <c r="C8" s="7"/>
      <c r="D8" s="7"/>
      <c r="E8" s="7"/>
      <c r="F8" s="102"/>
      <c r="G8" s="136"/>
      <c r="H8" s="7"/>
      <c r="I8" s="7"/>
      <c r="J8" s="7"/>
      <c r="K8" s="7"/>
    </row>
    <row r="9" spans="2:13" ht="15.75" thickBot="1" x14ac:dyDescent="0.3">
      <c r="B9" s="8"/>
      <c r="C9" s="9"/>
      <c r="D9" s="9"/>
      <c r="E9" s="9"/>
      <c r="F9" s="9"/>
      <c r="G9" s="9"/>
      <c r="H9" s="9"/>
      <c r="I9" s="9"/>
      <c r="J9" s="9"/>
      <c r="K9" s="9"/>
    </row>
    <row r="10" spans="2:13" ht="15.75" thickBot="1" x14ac:dyDescent="0.3"/>
    <row r="11" spans="2:13" x14ac:dyDescent="0.25">
      <c r="B11" s="41"/>
      <c r="C11" s="42"/>
      <c r="D11" s="42"/>
      <c r="E11" s="34"/>
      <c r="F11" s="34"/>
      <c r="G11" s="34"/>
      <c r="H11" s="266" t="s">
        <v>95</v>
      </c>
      <c r="I11" s="267"/>
    </row>
    <row r="12" spans="2:13" ht="18" customHeight="1" x14ac:dyDescent="0.25">
      <c r="B12" s="274" t="s">
        <v>1489</v>
      </c>
      <c r="C12" s="275"/>
      <c r="D12" s="275"/>
      <c r="E12" s="276"/>
      <c r="F12" s="276"/>
      <c r="G12" s="276"/>
      <c r="H12" s="272">
        <v>0</v>
      </c>
      <c r="I12" s="273"/>
      <c r="K12" s="278"/>
      <c r="L12" s="278"/>
    </row>
    <row r="13" spans="2:13" ht="18" customHeight="1" x14ac:dyDescent="0.25">
      <c r="B13" s="277" t="s">
        <v>108</v>
      </c>
      <c r="C13" s="276"/>
      <c r="D13" s="276"/>
      <c r="E13" s="276"/>
      <c r="F13" s="276"/>
      <c r="G13" s="276"/>
      <c r="H13" s="35"/>
      <c r="I13" s="36"/>
      <c r="M13" s="101"/>
    </row>
    <row r="14" spans="2:13" ht="18" customHeight="1" x14ac:dyDescent="0.25">
      <c r="B14" s="277" t="s">
        <v>109</v>
      </c>
      <c r="C14" s="276"/>
      <c r="D14" s="276"/>
      <c r="E14" s="276"/>
      <c r="F14" s="276"/>
      <c r="G14" s="276"/>
      <c r="H14" s="35"/>
      <c r="I14" s="36"/>
    </row>
    <row r="15" spans="2:13" ht="18" customHeight="1" x14ac:dyDescent="0.25">
      <c r="B15" s="277" t="s">
        <v>110</v>
      </c>
      <c r="C15" s="276"/>
      <c r="D15" s="276"/>
      <c r="E15" s="276"/>
      <c r="F15" s="276"/>
      <c r="G15" s="276"/>
      <c r="H15" s="35"/>
      <c r="I15" s="36"/>
    </row>
    <row r="16" spans="2:13" ht="18" customHeight="1" thickBot="1" x14ac:dyDescent="0.3">
      <c r="B16" s="268" t="s">
        <v>111</v>
      </c>
      <c r="C16" s="269"/>
      <c r="D16" s="269"/>
      <c r="E16" s="269"/>
      <c r="F16" s="269"/>
      <c r="G16" s="269"/>
      <c r="H16" s="39"/>
      <c r="I16" s="40"/>
    </row>
    <row r="18" spans="2:17" ht="15.75" thickBot="1" x14ac:dyDescent="0.3"/>
    <row r="19" spans="2:17" ht="15" customHeight="1" x14ac:dyDescent="0.25">
      <c r="B19" s="270"/>
      <c r="C19" s="34"/>
      <c r="D19" s="34"/>
      <c r="E19" s="34"/>
      <c r="F19" s="34"/>
      <c r="G19" s="34"/>
      <c r="H19" s="247" t="s">
        <v>1485</v>
      </c>
      <c r="I19" s="248"/>
      <c r="J19" s="262" t="s">
        <v>1486</v>
      </c>
    </row>
    <row r="20" spans="2:17" ht="33.6" customHeight="1" x14ac:dyDescent="0.25">
      <c r="B20" s="271"/>
      <c r="C20" s="38"/>
      <c r="D20" s="38"/>
      <c r="E20" s="38"/>
      <c r="F20" s="38"/>
      <c r="G20" s="38"/>
      <c r="H20" s="249"/>
      <c r="I20" s="250"/>
      <c r="J20" s="263"/>
    </row>
    <row r="21" spans="2:17" ht="17.25" customHeight="1" x14ac:dyDescent="0.25">
      <c r="B21" s="260" t="s">
        <v>113</v>
      </c>
      <c r="C21" s="261"/>
      <c r="D21" s="261"/>
      <c r="E21" s="261"/>
      <c r="F21" s="261"/>
      <c r="G21" s="261"/>
      <c r="H21" s="253"/>
      <c r="I21" s="254"/>
      <c r="J21" s="110"/>
    </row>
    <row r="22" spans="2:17" ht="21.6" customHeight="1" x14ac:dyDescent="0.25">
      <c r="B22" s="243" t="s">
        <v>114</v>
      </c>
      <c r="C22" s="244"/>
      <c r="D22" s="244"/>
      <c r="E22" s="244"/>
      <c r="F22" s="244"/>
      <c r="G22" s="244"/>
      <c r="H22" s="258">
        <v>14040196.16</v>
      </c>
      <c r="I22" s="259"/>
      <c r="J22" s="109">
        <v>13504101.58</v>
      </c>
    </row>
    <row r="23" spans="2:17" ht="21.6" customHeight="1" thickBot="1" x14ac:dyDescent="0.3">
      <c r="B23" s="245" t="s">
        <v>115</v>
      </c>
      <c r="C23" s="246"/>
      <c r="D23" s="246"/>
      <c r="E23" s="246"/>
      <c r="F23" s="246"/>
      <c r="G23" s="246"/>
      <c r="H23" s="255">
        <f>+H21/H22</f>
        <v>0</v>
      </c>
      <c r="I23" s="256"/>
      <c r="J23" s="105">
        <f>+J21/J22</f>
        <v>0</v>
      </c>
    </row>
    <row r="24" spans="2:17" ht="15.75" x14ac:dyDescent="0.25">
      <c r="B24" s="12"/>
      <c r="H24" s="12"/>
      <c r="J24" s="12"/>
    </row>
    <row r="25" spans="2:17" ht="16.5" thickBot="1" x14ac:dyDescent="0.3">
      <c r="B25" s="12"/>
      <c r="H25" s="12"/>
      <c r="J25" s="12"/>
    </row>
    <row r="26" spans="2:17" ht="21" customHeight="1" x14ac:dyDescent="0.25">
      <c r="B26" s="264"/>
      <c r="C26" s="34"/>
      <c r="D26" s="34"/>
      <c r="E26" s="34"/>
      <c r="F26" s="34"/>
      <c r="G26" s="34"/>
      <c r="H26" s="251" t="s">
        <v>112</v>
      </c>
      <c r="I26" s="251"/>
      <c r="J26" s="262" t="s">
        <v>1487</v>
      </c>
    </row>
    <row r="27" spans="2:17" ht="21.75" customHeight="1" x14ac:dyDescent="0.25">
      <c r="B27" s="265"/>
      <c r="C27" s="38"/>
      <c r="D27" s="38"/>
      <c r="E27" s="38"/>
      <c r="F27" s="38"/>
      <c r="G27" s="38"/>
      <c r="H27" s="252"/>
      <c r="I27" s="252"/>
      <c r="J27" s="263"/>
      <c r="M27" s="101"/>
    </row>
    <row r="28" spans="2:17" ht="16.5" customHeight="1" x14ac:dyDescent="0.25">
      <c r="B28" s="260" t="s">
        <v>116</v>
      </c>
      <c r="C28" s="261"/>
      <c r="D28" s="261"/>
      <c r="E28" s="261"/>
      <c r="F28" s="261"/>
      <c r="G28" s="261"/>
      <c r="H28" s="257">
        <v>394856623.48000002</v>
      </c>
      <c r="I28" s="257"/>
      <c r="J28" s="104">
        <v>141595882.38</v>
      </c>
      <c r="K28" s="103"/>
    </row>
    <row r="29" spans="2:17" ht="19.5" customHeight="1" x14ac:dyDescent="0.25">
      <c r="B29" s="243" t="s">
        <v>117</v>
      </c>
      <c r="C29" s="244"/>
      <c r="D29" s="244"/>
      <c r="E29" s="244"/>
      <c r="F29" s="244"/>
      <c r="G29" s="244"/>
      <c r="H29" s="257">
        <f>+H22</f>
        <v>14040196.16</v>
      </c>
      <c r="I29" s="257"/>
      <c r="J29" s="109">
        <v>13504101.58</v>
      </c>
      <c r="M29" s="101"/>
    </row>
    <row r="30" spans="2:17" ht="24.6" customHeight="1" thickBot="1" x14ac:dyDescent="0.3">
      <c r="B30" s="245" t="s">
        <v>115</v>
      </c>
      <c r="C30" s="246"/>
      <c r="D30" s="246"/>
      <c r="E30" s="246"/>
      <c r="F30" s="246"/>
      <c r="G30" s="246"/>
      <c r="H30" s="242">
        <f>+H29/H28</f>
        <v>3.5557707089371275E-2</v>
      </c>
      <c r="I30" s="242"/>
      <c r="J30" s="108">
        <f>+J29/J28</f>
        <v>9.5370722319164103E-2</v>
      </c>
      <c r="M30" s="101"/>
    </row>
    <row r="31" spans="2:17" ht="15.75" x14ac:dyDescent="0.25">
      <c r="O31" s="12"/>
      <c r="P31" s="12"/>
      <c r="Q31" s="12"/>
    </row>
    <row r="32" spans="2:17" x14ac:dyDescent="0.25">
      <c r="M32" s="101"/>
    </row>
    <row r="34" spans="2:2" x14ac:dyDescent="0.25">
      <c r="B34" t="s">
        <v>1528</v>
      </c>
    </row>
  </sheetData>
  <mergeCells count="36">
    <mergeCell ref="K12:L12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J5:K5"/>
    <mergeCell ref="J19:J20"/>
    <mergeCell ref="B26:B27"/>
    <mergeCell ref="J26:J27"/>
    <mergeCell ref="H11:I11"/>
    <mergeCell ref="B21:G21"/>
    <mergeCell ref="B22:G22"/>
    <mergeCell ref="B16:G16"/>
    <mergeCell ref="B19:B20"/>
    <mergeCell ref="H12:I12"/>
    <mergeCell ref="B12:G12"/>
    <mergeCell ref="B13:G13"/>
    <mergeCell ref="B14:G14"/>
    <mergeCell ref="B15:G15"/>
    <mergeCell ref="H30:I30"/>
    <mergeCell ref="B29:G29"/>
    <mergeCell ref="B30:G30"/>
    <mergeCell ref="H19:I20"/>
    <mergeCell ref="H26:I27"/>
    <mergeCell ref="H21:I21"/>
    <mergeCell ref="H23:I23"/>
    <mergeCell ref="H28:I28"/>
    <mergeCell ref="H22:I22"/>
    <mergeCell ref="H29:I29"/>
    <mergeCell ref="B23:G23"/>
    <mergeCell ref="B28:G28"/>
  </mergeCells>
  <pageMargins left="0.31496062992125984" right="0.31496062992125984" top="0.94488188976377963" bottom="0.55118110236220474" header="0.31496062992125984" footer="0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34" workbookViewId="0">
      <selection activeCell="B50" sqref="B50"/>
    </sheetView>
  </sheetViews>
  <sheetFormatPr baseColWidth="10" defaultRowHeight="15" x14ac:dyDescent="0.25"/>
  <cols>
    <col min="2" max="2" width="61.140625" customWidth="1"/>
    <col min="3" max="3" width="47.5703125" customWidth="1"/>
    <col min="4" max="4" width="20.42578125" customWidth="1"/>
    <col min="6" max="6" width="13.7109375" bestFit="1" customWidth="1"/>
  </cols>
  <sheetData>
    <row r="1" spans="1:15" ht="15.75" thickBot="1" x14ac:dyDescent="0.3"/>
    <row r="2" spans="1:15" ht="44.25" customHeight="1" x14ac:dyDescent="0.25">
      <c r="A2" s="38"/>
      <c r="B2" s="341" t="s">
        <v>465</v>
      </c>
      <c r="C2" s="342"/>
      <c r="D2" s="34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8" x14ac:dyDescent="0.25">
      <c r="A3" s="38"/>
      <c r="B3" s="271"/>
      <c r="C3" s="374"/>
      <c r="D3" s="375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8" x14ac:dyDescent="0.25">
      <c r="A4" s="38"/>
      <c r="B4" s="271" t="s">
        <v>149</v>
      </c>
      <c r="C4" s="374"/>
      <c r="D4" s="375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8.75" thickBot="1" x14ac:dyDescent="0.3">
      <c r="B5" s="28"/>
      <c r="C5" s="31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4" customFormat="1" ht="12.75" thickBot="1" x14ac:dyDescent="0.25">
      <c r="B6" s="64" t="s">
        <v>86</v>
      </c>
      <c r="C6" s="391" t="s">
        <v>87</v>
      </c>
      <c r="D6" s="392"/>
    </row>
    <row r="7" spans="1:15" s="4" customFormat="1" ht="48" customHeight="1" x14ac:dyDescent="0.2">
      <c r="B7" s="65" t="s">
        <v>88</v>
      </c>
      <c r="C7" s="393" t="s">
        <v>435</v>
      </c>
      <c r="D7" s="394"/>
      <c r="F7" s="177"/>
      <c r="G7" s="177"/>
      <c r="H7" s="177"/>
    </row>
    <row r="8" spans="1:15" s="4" customFormat="1" ht="57" customHeight="1" x14ac:dyDescent="0.25">
      <c r="B8" s="66" t="s">
        <v>89</v>
      </c>
      <c r="C8" s="385" t="s">
        <v>436</v>
      </c>
      <c r="D8" s="386"/>
      <c r="E8"/>
      <c r="F8" s="177"/>
      <c r="G8" s="177"/>
      <c r="H8" s="177"/>
    </row>
    <row r="9" spans="1:15" s="4" customFormat="1" ht="96" customHeight="1" x14ac:dyDescent="0.25">
      <c r="B9" s="66" t="s">
        <v>90</v>
      </c>
      <c r="C9" s="395" t="s">
        <v>437</v>
      </c>
      <c r="D9" s="396"/>
      <c r="E9"/>
      <c r="F9" s="177"/>
      <c r="G9" s="177"/>
      <c r="H9" s="177"/>
    </row>
    <row r="10" spans="1:15" s="4" customFormat="1" ht="33" customHeight="1" x14ac:dyDescent="0.25">
      <c r="B10" s="66" t="s">
        <v>91</v>
      </c>
      <c r="C10" s="385" t="s">
        <v>438</v>
      </c>
      <c r="D10" s="386"/>
      <c r="E10"/>
      <c r="F10"/>
      <c r="G10"/>
      <c r="H10"/>
    </row>
    <row r="11" spans="1:15" s="4" customFormat="1" ht="23.25" customHeight="1" x14ac:dyDescent="0.25">
      <c r="B11" s="66" t="s">
        <v>92</v>
      </c>
      <c r="C11" s="385" t="s">
        <v>439</v>
      </c>
      <c r="D11" s="386"/>
      <c r="E11"/>
      <c r="F11"/>
      <c r="G11"/>
      <c r="H11"/>
    </row>
    <row r="12" spans="1:15" s="4" customFormat="1" ht="51.75" customHeight="1" thickBot="1" x14ac:dyDescent="0.3">
      <c r="B12" s="67" t="s">
        <v>93</v>
      </c>
      <c r="C12" s="387" t="s">
        <v>440</v>
      </c>
      <c r="D12" s="388"/>
      <c r="E12"/>
      <c r="F12"/>
      <c r="G12"/>
      <c r="H12"/>
    </row>
    <row r="13" spans="1:15" s="4" customFormat="1" ht="15.75" thickBot="1" x14ac:dyDescent="0.3">
      <c r="E13"/>
      <c r="F13"/>
      <c r="G13"/>
      <c r="H13"/>
    </row>
    <row r="14" spans="1:15" s="4" customFormat="1" x14ac:dyDescent="0.25">
      <c r="B14" s="380" t="s">
        <v>94</v>
      </c>
      <c r="C14" s="381"/>
      <c r="D14" s="68" t="s">
        <v>95</v>
      </c>
      <c r="E14"/>
      <c r="F14"/>
      <c r="G14"/>
      <c r="H14"/>
    </row>
    <row r="15" spans="1:15" s="4" customFormat="1" x14ac:dyDescent="0.25">
      <c r="B15" s="382" t="s">
        <v>30</v>
      </c>
      <c r="C15" s="383"/>
      <c r="D15" s="118">
        <f>D16+D17+D18+D19+D20+D21+D22+D23+D24+D25+D26+D27+D28+D29+D30+D31</f>
        <v>447350615</v>
      </c>
      <c r="E15"/>
      <c r="F15" s="101"/>
      <c r="G15"/>
      <c r="H15"/>
    </row>
    <row r="16" spans="1:15" s="4" customFormat="1" x14ac:dyDescent="0.25">
      <c r="B16" s="159" t="s">
        <v>420</v>
      </c>
      <c r="C16" s="161"/>
      <c r="D16" s="128">
        <v>0</v>
      </c>
      <c r="E16"/>
      <c r="F16" s="101"/>
      <c r="G16"/>
      <c r="H16"/>
    </row>
    <row r="17" spans="2:8" s="4" customFormat="1" x14ac:dyDescent="0.25">
      <c r="B17" s="159" t="s">
        <v>421</v>
      </c>
      <c r="C17" s="161"/>
      <c r="D17" s="128">
        <v>0</v>
      </c>
      <c r="E17"/>
      <c r="F17" s="101"/>
      <c r="G17"/>
      <c r="H17"/>
    </row>
    <row r="18" spans="2:8" s="4" customFormat="1" x14ac:dyDescent="0.25">
      <c r="B18" s="159" t="s">
        <v>422</v>
      </c>
      <c r="C18" s="161"/>
      <c r="D18" s="227">
        <v>0</v>
      </c>
      <c r="E18"/>
      <c r="F18" s="101"/>
      <c r="G18"/>
      <c r="H18"/>
    </row>
    <row r="19" spans="2:8" s="4" customFormat="1" x14ac:dyDescent="0.25">
      <c r="B19" s="159" t="s">
        <v>423</v>
      </c>
      <c r="C19" s="161"/>
      <c r="D19" s="168">
        <v>434004677</v>
      </c>
      <c r="E19"/>
      <c r="F19" s="101"/>
      <c r="G19"/>
      <c r="H19"/>
    </row>
    <row r="20" spans="2:8" s="4" customFormat="1" x14ac:dyDescent="0.25">
      <c r="B20" s="159" t="s">
        <v>424</v>
      </c>
      <c r="C20" s="161"/>
      <c r="D20" s="227">
        <v>5482572</v>
      </c>
      <c r="E20"/>
      <c r="F20" s="101"/>
      <c r="G20"/>
      <c r="H20"/>
    </row>
    <row r="21" spans="2:8" s="4" customFormat="1" x14ac:dyDescent="0.25">
      <c r="B21" s="159" t="s">
        <v>425</v>
      </c>
      <c r="C21" s="161"/>
      <c r="D21" s="227">
        <v>0</v>
      </c>
      <c r="E21"/>
      <c r="F21" s="101"/>
      <c r="G21"/>
      <c r="H21"/>
    </row>
    <row r="22" spans="2:8" s="4" customFormat="1" x14ac:dyDescent="0.25">
      <c r="B22" s="159" t="s">
        <v>426</v>
      </c>
      <c r="C22" s="161"/>
      <c r="D22" s="128">
        <v>0</v>
      </c>
      <c r="E22"/>
      <c r="F22" s="101"/>
      <c r="G22"/>
      <c r="H22"/>
    </row>
    <row r="23" spans="2:8" s="4" customFormat="1" x14ac:dyDescent="0.25">
      <c r="B23" s="159" t="s">
        <v>427</v>
      </c>
      <c r="C23" s="162"/>
      <c r="D23" s="128">
        <v>0</v>
      </c>
      <c r="E23"/>
      <c r="F23" s="101"/>
      <c r="G23"/>
      <c r="H23"/>
    </row>
    <row r="24" spans="2:8" s="4" customFormat="1" x14ac:dyDescent="0.25">
      <c r="B24" s="159" t="s">
        <v>265</v>
      </c>
      <c r="C24" s="163"/>
      <c r="D24" s="128">
        <v>0</v>
      </c>
      <c r="E24"/>
      <c r="F24" s="101"/>
      <c r="G24"/>
      <c r="H24"/>
    </row>
    <row r="25" spans="2:8" s="4" customFormat="1" ht="12" x14ac:dyDescent="0.2">
      <c r="B25" s="159" t="s">
        <v>428</v>
      </c>
      <c r="C25" s="163"/>
      <c r="D25" s="128">
        <v>0</v>
      </c>
      <c r="F25" s="116"/>
    </row>
    <row r="26" spans="2:8" s="4" customFormat="1" ht="12" x14ac:dyDescent="0.2">
      <c r="B26" s="159" t="s">
        <v>429</v>
      </c>
      <c r="C26" s="163"/>
      <c r="D26" s="128">
        <v>0</v>
      </c>
      <c r="F26" s="116"/>
    </row>
    <row r="27" spans="2:8" s="4" customFormat="1" ht="12" x14ac:dyDescent="0.2">
      <c r="B27" s="159" t="s">
        <v>430</v>
      </c>
      <c r="C27" s="163"/>
      <c r="D27" s="128">
        <v>0</v>
      </c>
      <c r="F27" s="116"/>
    </row>
    <row r="28" spans="2:8" s="4" customFormat="1" ht="12" x14ac:dyDescent="0.2">
      <c r="B28" s="159" t="s">
        <v>431</v>
      </c>
      <c r="C28" s="163"/>
      <c r="D28" s="128">
        <v>0</v>
      </c>
      <c r="F28" s="116"/>
    </row>
    <row r="29" spans="2:8" s="4" customFormat="1" ht="12" x14ac:dyDescent="0.2">
      <c r="B29" s="159" t="s">
        <v>432</v>
      </c>
      <c r="C29" s="163"/>
      <c r="D29" s="128">
        <v>0</v>
      </c>
      <c r="F29" s="116"/>
    </row>
    <row r="30" spans="2:8" s="4" customFormat="1" ht="12" x14ac:dyDescent="0.2">
      <c r="B30" s="159" t="s">
        <v>433</v>
      </c>
      <c r="C30" s="164"/>
      <c r="D30" s="128">
        <v>0</v>
      </c>
      <c r="F30" s="116"/>
    </row>
    <row r="31" spans="2:8" s="4" customFormat="1" ht="12.75" thickBot="1" x14ac:dyDescent="0.25">
      <c r="B31" s="159" t="s">
        <v>434</v>
      </c>
      <c r="C31" s="163"/>
      <c r="D31" s="228">
        <v>7863366</v>
      </c>
      <c r="F31" s="116"/>
    </row>
    <row r="32" spans="2:8" s="4" customFormat="1" ht="12.75" thickBot="1" x14ac:dyDescent="0.25">
      <c r="B32" s="389"/>
      <c r="C32" s="390"/>
      <c r="D32" s="160"/>
      <c r="F32" s="116"/>
    </row>
    <row r="33" spans="2:6" s="4" customFormat="1" ht="12" x14ac:dyDescent="0.2"/>
    <row r="34" spans="2:6" s="4" customFormat="1" ht="12.75" thickBot="1" x14ac:dyDescent="0.25"/>
    <row r="35" spans="2:6" s="4" customFormat="1" ht="12" x14ac:dyDescent="0.2">
      <c r="B35" s="380" t="s">
        <v>91</v>
      </c>
      <c r="C35" s="381"/>
      <c r="D35" s="68" t="s">
        <v>95</v>
      </c>
    </row>
    <row r="36" spans="2:6" s="4" customFormat="1" ht="12" x14ac:dyDescent="0.2">
      <c r="B36" s="382"/>
      <c r="C36" s="383"/>
      <c r="D36" s="69"/>
    </row>
    <row r="37" spans="2:6" s="4" customFormat="1" ht="12" x14ac:dyDescent="0.2">
      <c r="B37" s="382" t="s">
        <v>30</v>
      </c>
      <c r="C37" s="384"/>
      <c r="D37" s="96">
        <f>D38+D39+D40+D41+D42+D43+D44+D45+D46</f>
        <v>447350615</v>
      </c>
      <c r="F37" s="116"/>
    </row>
    <row r="38" spans="2:6" s="4" customFormat="1" ht="12" x14ac:dyDescent="0.2">
      <c r="B38" s="376" t="s">
        <v>16</v>
      </c>
      <c r="C38" s="377"/>
      <c r="D38" s="229">
        <v>214918770</v>
      </c>
      <c r="F38" s="116"/>
    </row>
    <row r="39" spans="2:6" s="4" customFormat="1" ht="12" x14ac:dyDescent="0.2">
      <c r="B39" s="376" t="s">
        <v>17</v>
      </c>
      <c r="C39" s="377"/>
      <c r="D39" s="229">
        <v>29160428</v>
      </c>
      <c r="F39" s="116"/>
    </row>
    <row r="40" spans="2:6" s="4" customFormat="1" ht="12" x14ac:dyDescent="0.2">
      <c r="B40" s="376" t="s">
        <v>18</v>
      </c>
      <c r="C40" s="377"/>
      <c r="D40" s="229">
        <v>91145321</v>
      </c>
      <c r="F40" s="116"/>
    </row>
    <row r="41" spans="2:6" s="4" customFormat="1" ht="12" x14ac:dyDescent="0.2">
      <c r="B41" s="376" t="s">
        <v>19</v>
      </c>
      <c r="C41" s="377"/>
      <c r="D41" s="229">
        <v>22453991</v>
      </c>
      <c r="F41" s="116"/>
    </row>
    <row r="42" spans="2:6" s="4" customFormat="1" ht="12" x14ac:dyDescent="0.2">
      <c r="B42" s="376" t="s">
        <v>20</v>
      </c>
      <c r="C42" s="377"/>
      <c r="D42" s="229">
        <v>3251418</v>
      </c>
      <c r="F42" s="116"/>
    </row>
    <row r="43" spans="2:6" s="4" customFormat="1" ht="12" x14ac:dyDescent="0.2">
      <c r="B43" s="376" t="s">
        <v>21</v>
      </c>
      <c r="C43" s="377"/>
      <c r="D43" s="229">
        <v>48511930</v>
      </c>
      <c r="E43" s="116"/>
      <c r="F43" s="116"/>
    </row>
    <row r="44" spans="2:6" s="4" customFormat="1" ht="12" x14ac:dyDescent="0.2">
      <c r="B44" s="376" t="s">
        <v>82</v>
      </c>
      <c r="C44" s="377"/>
      <c r="D44" s="229">
        <v>0</v>
      </c>
    </row>
    <row r="45" spans="2:6" s="4" customFormat="1" ht="12" x14ac:dyDescent="0.2">
      <c r="B45" s="376" t="s">
        <v>73</v>
      </c>
      <c r="C45" s="377"/>
      <c r="D45" s="229">
        <v>0</v>
      </c>
    </row>
    <row r="46" spans="2:6" s="4" customFormat="1" ht="12" x14ac:dyDescent="0.2">
      <c r="B46" s="376" t="s">
        <v>84</v>
      </c>
      <c r="C46" s="377"/>
      <c r="D46" s="229">
        <v>37908757</v>
      </c>
      <c r="F46" s="116"/>
    </row>
    <row r="47" spans="2:6" s="4" customFormat="1" ht="15.75" customHeight="1" thickBot="1" x14ac:dyDescent="0.25">
      <c r="B47" s="378"/>
      <c r="C47" s="379"/>
      <c r="D47" s="70"/>
    </row>
    <row r="50" spans="2:2" x14ac:dyDescent="0.25">
      <c r="B50" t="s">
        <v>1528</v>
      </c>
    </row>
  </sheetData>
  <mergeCells count="26">
    <mergeCell ref="C6:D6"/>
    <mergeCell ref="C7:D7"/>
    <mergeCell ref="C8:D8"/>
    <mergeCell ref="C9:D9"/>
    <mergeCell ref="C10:D10"/>
    <mergeCell ref="C11:D11"/>
    <mergeCell ref="C12:D12"/>
    <mergeCell ref="B14:C14"/>
    <mergeCell ref="B15:C15"/>
    <mergeCell ref="B32:C32"/>
    <mergeCell ref="B3:D3"/>
    <mergeCell ref="B46:C46"/>
    <mergeCell ref="B47:C47"/>
    <mergeCell ref="B2:D2"/>
    <mergeCell ref="B4:D4"/>
    <mergeCell ref="B40:C40"/>
    <mergeCell ref="B41:C41"/>
    <mergeCell ref="B42:C42"/>
    <mergeCell ref="B43:C43"/>
    <mergeCell ref="B44:C44"/>
    <mergeCell ref="B45:C45"/>
    <mergeCell ref="B35:C35"/>
    <mergeCell ref="B36:C36"/>
    <mergeCell ref="B37:C37"/>
    <mergeCell ref="B38:C38"/>
    <mergeCell ref="B39:C39"/>
  </mergeCell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6"/>
  <sheetViews>
    <sheetView topLeftCell="A245" zoomScaleNormal="100" workbookViewId="0">
      <selection activeCell="B256" sqref="B256"/>
    </sheetView>
  </sheetViews>
  <sheetFormatPr baseColWidth="10" defaultRowHeight="15" x14ac:dyDescent="0.25"/>
  <cols>
    <col min="2" max="2" width="59.140625" customWidth="1"/>
    <col min="3" max="3" width="13.85546875" customWidth="1"/>
    <col min="4" max="4" width="24.28515625" customWidth="1"/>
    <col min="5" max="5" width="18.5703125" customWidth="1"/>
  </cols>
  <sheetData>
    <row r="1" spans="2:5" ht="15.75" thickBot="1" x14ac:dyDescent="0.3"/>
    <row r="2" spans="2:5" x14ac:dyDescent="0.25">
      <c r="B2" s="71"/>
      <c r="C2" s="34"/>
      <c r="D2" s="34"/>
      <c r="E2" s="72"/>
    </row>
    <row r="3" spans="2:5" ht="48.75" customHeight="1" x14ac:dyDescent="0.25">
      <c r="B3" s="407" t="s">
        <v>465</v>
      </c>
      <c r="C3" s="408"/>
      <c r="D3" s="408"/>
      <c r="E3" s="409"/>
    </row>
    <row r="4" spans="2:5" x14ac:dyDescent="0.25">
      <c r="B4" s="73"/>
      <c r="C4" s="38"/>
      <c r="D4" s="38"/>
      <c r="E4" s="37"/>
    </row>
    <row r="5" spans="2:5" ht="15.75" x14ac:dyDescent="0.25">
      <c r="B5" s="410" t="s">
        <v>1494</v>
      </c>
      <c r="C5" s="411"/>
      <c r="D5" s="411"/>
      <c r="E5" s="412"/>
    </row>
    <row r="6" spans="2:5" ht="15.75" thickBot="1" x14ac:dyDescent="0.3">
      <c r="B6" s="211"/>
      <c r="C6" s="212"/>
      <c r="D6" s="212"/>
      <c r="E6" s="213"/>
    </row>
    <row r="7" spans="2:5" s="5" customFormat="1" ht="15" customHeight="1" x14ac:dyDescent="0.2">
      <c r="B7" s="413" t="s">
        <v>126</v>
      </c>
      <c r="C7" s="414"/>
      <c r="D7" s="415"/>
      <c r="E7" s="216" t="s">
        <v>95</v>
      </c>
    </row>
    <row r="8" spans="2:5" s="5" customFormat="1" ht="15" customHeight="1" x14ac:dyDescent="0.2">
      <c r="B8" s="416" t="s">
        <v>375</v>
      </c>
      <c r="C8" s="417"/>
      <c r="D8" s="418"/>
      <c r="E8" s="235">
        <f>E9+E32+E73+E117+E121+E139+E143</f>
        <v>447350615</v>
      </c>
    </row>
    <row r="9" spans="2:5" s="5" customFormat="1" ht="15" customHeight="1" x14ac:dyDescent="0.2">
      <c r="B9" s="146" t="s">
        <v>205</v>
      </c>
      <c r="C9" s="139"/>
      <c r="D9" s="140"/>
      <c r="E9" s="214">
        <f>SUM(E10:E31)</f>
        <v>214918770</v>
      </c>
    </row>
    <row r="10" spans="2:5" s="5" customFormat="1" ht="12" customHeight="1" x14ac:dyDescent="0.2">
      <c r="B10" s="144" t="s">
        <v>287</v>
      </c>
      <c r="C10" s="142"/>
      <c r="D10" s="143"/>
      <c r="E10" s="236">
        <v>92398284</v>
      </c>
    </row>
    <row r="11" spans="2:5" s="5" customFormat="1" ht="12" customHeight="1" x14ac:dyDescent="0.2">
      <c r="B11" s="145" t="s">
        <v>657</v>
      </c>
      <c r="C11" s="137"/>
      <c r="D11" s="209"/>
      <c r="E11" s="215">
        <v>460800</v>
      </c>
    </row>
    <row r="12" spans="2:5" s="5" customFormat="1" ht="12" customHeight="1" x14ac:dyDescent="0.2">
      <c r="B12" s="145" t="s">
        <v>658</v>
      </c>
      <c r="C12" s="137"/>
      <c r="D12" s="209"/>
      <c r="E12" s="215">
        <v>2145034</v>
      </c>
    </row>
    <row r="13" spans="2:5" s="5" customFormat="1" ht="12" customHeight="1" x14ac:dyDescent="0.2">
      <c r="B13" s="145" t="s">
        <v>288</v>
      </c>
      <c r="C13" s="137"/>
      <c r="D13" s="138"/>
      <c r="E13" s="215">
        <v>15261198</v>
      </c>
    </row>
    <row r="14" spans="2:5" s="5" customFormat="1" ht="12" customHeight="1" x14ac:dyDescent="0.2">
      <c r="B14" s="145" t="s">
        <v>289</v>
      </c>
      <c r="C14" s="137"/>
      <c r="D14" s="138"/>
      <c r="E14" s="215">
        <v>26779087</v>
      </c>
    </row>
    <row r="15" spans="2:5" s="5" customFormat="1" ht="12" customHeight="1" x14ac:dyDescent="0.2">
      <c r="B15" s="145" t="s">
        <v>659</v>
      </c>
      <c r="C15" s="137"/>
      <c r="D15" s="209"/>
      <c r="E15" s="215">
        <v>556388</v>
      </c>
    </row>
    <row r="16" spans="2:5" s="5" customFormat="1" ht="12" customHeight="1" x14ac:dyDescent="0.2">
      <c r="B16" s="145" t="s">
        <v>290</v>
      </c>
      <c r="C16" s="137"/>
      <c r="D16" s="138"/>
      <c r="E16" s="215">
        <v>5564496</v>
      </c>
    </row>
    <row r="17" spans="2:5" s="5" customFormat="1" ht="12" customHeight="1" x14ac:dyDescent="0.2">
      <c r="B17" s="145" t="s">
        <v>291</v>
      </c>
      <c r="C17" s="137"/>
      <c r="D17" s="138"/>
      <c r="E17" s="215">
        <v>2325792</v>
      </c>
    </row>
    <row r="18" spans="2:5" s="5" customFormat="1" ht="12" customHeight="1" x14ac:dyDescent="0.2">
      <c r="B18" s="145" t="s">
        <v>292</v>
      </c>
      <c r="C18" s="137"/>
      <c r="D18" s="138"/>
      <c r="E18" s="215">
        <v>0</v>
      </c>
    </row>
    <row r="19" spans="2:5" s="5" customFormat="1" ht="12" customHeight="1" x14ac:dyDescent="0.2">
      <c r="B19" s="145" t="s">
        <v>293</v>
      </c>
      <c r="C19" s="137"/>
      <c r="D19" s="138"/>
      <c r="E19" s="215">
        <v>9239832</v>
      </c>
    </row>
    <row r="20" spans="2:5" s="5" customFormat="1" ht="12" customHeight="1" x14ac:dyDescent="0.2">
      <c r="B20" s="145" t="s">
        <v>294</v>
      </c>
      <c r="C20" s="137"/>
      <c r="D20" s="138"/>
      <c r="E20" s="215">
        <v>6855948</v>
      </c>
    </row>
    <row r="21" spans="2:5" s="5" customFormat="1" ht="12" customHeight="1" x14ac:dyDescent="0.2">
      <c r="B21" s="145" t="s">
        <v>295</v>
      </c>
      <c r="C21" s="137"/>
      <c r="D21" s="138"/>
      <c r="E21" s="215">
        <v>1709364</v>
      </c>
    </row>
    <row r="22" spans="2:5" s="5" customFormat="1" ht="12" customHeight="1" x14ac:dyDescent="0.2">
      <c r="B22" s="145" t="s">
        <v>660</v>
      </c>
      <c r="C22" s="137"/>
      <c r="D22" s="209"/>
      <c r="E22" s="215">
        <v>808500</v>
      </c>
    </row>
    <row r="23" spans="2:5" s="5" customFormat="1" ht="12" customHeight="1" x14ac:dyDescent="0.2">
      <c r="B23" s="145" t="s">
        <v>661</v>
      </c>
      <c r="C23" s="137"/>
      <c r="D23" s="209"/>
      <c r="E23" s="215">
        <v>1157760</v>
      </c>
    </row>
    <row r="24" spans="2:5" s="5" customFormat="1" ht="12" x14ac:dyDescent="0.2">
      <c r="B24" s="145" t="s">
        <v>296</v>
      </c>
      <c r="C24" s="137"/>
      <c r="D24" s="138"/>
      <c r="E24" s="215">
        <v>1333866</v>
      </c>
    </row>
    <row r="25" spans="2:5" s="5" customFormat="1" ht="12" x14ac:dyDescent="0.2">
      <c r="B25" s="145" t="s">
        <v>662</v>
      </c>
      <c r="C25" s="137"/>
      <c r="D25" s="209"/>
      <c r="E25" s="215">
        <v>1079988</v>
      </c>
    </row>
    <row r="26" spans="2:5" s="5" customFormat="1" ht="12" x14ac:dyDescent="0.2">
      <c r="B26" s="145" t="s">
        <v>297</v>
      </c>
      <c r="C26" s="137"/>
      <c r="D26" s="138"/>
      <c r="E26" s="215">
        <v>2680726</v>
      </c>
    </row>
    <row r="27" spans="2:5" s="5" customFormat="1" ht="12" x14ac:dyDescent="0.2">
      <c r="B27" s="145" t="s">
        <v>663</v>
      </c>
      <c r="C27" s="137"/>
      <c r="D27" s="209"/>
      <c r="E27" s="215">
        <v>28561723</v>
      </c>
    </row>
    <row r="28" spans="2:5" s="5" customFormat="1" ht="12" x14ac:dyDescent="0.2">
      <c r="B28" s="145" t="s">
        <v>664</v>
      </c>
      <c r="C28" s="137"/>
      <c r="D28" s="209"/>
      <c r="E28" s="215">
        <v>2325792</v>
      </c>
    </row>
    <row r="29" spans="2:5" s="5" customFormat="1" ht="12" x14ac:dyDescent="0.2">
      <c r="B29" s="145" t="s">
        <v>665</v>
      </c>
      <c r="C29" s="137"/>
      <c r="D29" s="209"/>
      <c r="E29" s="215">
        <v>2325792</v>
      </c>
    </row>
    <row r="30" spans="2:5" s="5" customFormat="1" ht="12" x14ac:dyDescent="0.2">
      <c r="B30" s="145" t="s">
        <v>666</v>
      </c>
      <c r="C30" s="137"/>
      <c r="D30" s="209"/>
      <c r="E30" s="215">
        <v>6977376</v>
      </c>
    </row>
    <row r="31" spans="2:5" s="5" customFormat="1" ht="12" x14ac:dyDescent="0.2">
      <c r="B31" s="145" t="s">
        <v>667</v>
      </c>
      <c r="C31" s="137"/>
      <c r="D31" s="209"/>
      <c r="E31" s="215">
        <v>4371024</v>
      </c>
    </row>
    <row r="32" spans="2:5" s="5" customFormat="1" ht="12" x14ac:dyDescent="0.2">
      <c r="B32" s="145" t="s">
        <v>213</v>
      </c>
      <c r="C32" s="137"/>
      <c r="D32" s="138"/>
      <c r="E32" s="215">
        <f>SUM(E33:E72)</f>
        <v>29160428</v>
      </c>
    </row>
    <row r="33" spans="2:5" s="5" customFormat="1" ht="12" x14ac:dyDescent="0.2">
      <c r="B33" s="145" t="s">
        <v>298</v>
      </c>
      <c r="C33" s="137"/>
      <c r="D33" s="138"/>
      <c r="E33" s="215">
        <v>805905</v>
      </c>
    </row>
    <row r="34" spans="2:5" s="5" customFormat="1" ht="12" x14ac:dyDescent="0.2">
      <c r="B34" s="145" t="s">
        <v>299</v>
      </c>
      <c r="C34" s="137"/>
      <c r="D34" s="138"/>
      <c r="E34" s="215">
        <v>39407</v>
      </c>
    </row>
    <row r="35" spans="2:5" x14ac:dyDescent="0.25">
      <c r="B35" s="145" t="s">
        <v>300</v>
      </c>
      <c r="C35" s="137"/>
      <c r="D35" s="138"/>
      <c r="E35" s="215">
        <v>2000</v>
      </c>
    </row>
    <row r="36" spans="2:5" x14ac:dyDescent="0.25">
      <c r="B36" s="145" t="s">
        <v>301</v>
      </c>
      <c r="C36" s="137"/>
      <c r="D36" s="138"/>
      <c r="E36" s="215">
        <v>0</v>
      </c>
    </row>
    <row r="37" spans="2:5" ht="24.75" customHeight="1" x14ac:dyDescent="0.25">
      <c r="B37" s="145" t="s">
        <v>302</v>
      </c>
      <c r="C37" s="137"/>
      <c r="D37" s="138"/>
      <c r="E37" s="215">
        <v>1172676</v>
      </c>
    </row>
    <row r="38" spans="2:5" x14ac:dyDescent="0.25">
      <c r="B38" s="145" t="s">
        <v>303</v>
      </c>
      <c r="C38" s="137"/>
      <c r="D38" s="138"/>
      <c r="E38" s="215">
        <v>3120</v>
      </c>
    </row>
    <row r="39" spans="2:5" x14ac:dyDescent="0.25">
      <c r="B39" s="145" t="s">
        <v>304</v>
      </c>
      <c r="C39" s="137"/>
      <c r="D39" s="138"/>
      <c r="E39" s="215">
        <v>190340</v>
      </c>
    </row>
    <row r="40" spans="2:5" x14ac:dyDescent="0.25">
      <c r="B40" s="145" t="s">
        <v>305</v>
      </c>
      <c r="C40" s="137"/>
      <c r="D40" s="138"/>
      <c r="E40" s="215">
        <v>41613</v>
      </c>
    </row>
    <row r="41" spans="2:5" x14ac:dyDescent="0.25">
      <c r="B41" s="145" t="s">
        <v>306</v>
      </c>
      <c r="C41" s="137"/>
      <c r="D41" s="138"/>
      <c r="E41" s="215">
        <v>36951</v>
      </c>
    </row>
    <row r="42" spans="2:5" x14ac:dyDescent="0.25">
      <c r="B42" s="145" t="s">
        <v>307</v>
      </c>
      <c r="C42" s="137"/>
      <c r="D42" s="138"/>
      <c r="E42" s="215">
        <v>4288947</v>
      </c>
    </row>
    <row r="43" spans="2:5" x14ac:dyDescent="0.25">
      <c r="B43" s="145" t="s">
        <v>308</v>
      </c>
      <c r="C43" s="137"/>
      <c r="D43" s="138"/>
      <c r="E43" s="215">
        <v>15000</v>
      </c>
    </row>
    <row r="44" spans="2:5" x14ac:dyDescent="0.25">
      <c r="B44" s="145" t="s">
        <v>1498</v>
      </c>
      <c r="C44" s="137"/>
      <c r="D44" s="224"/>
      <c r="E44" s="215">
        <v>3500</v>
      </c>
    </row>
    <row r="45" spans="2:5" x14ac:dyDescent="0.25">
      <c r="B45" s="145" t="s">
        <v>1499</v>
      </c>
      <c r="C45" s="137"/>
      <c r="D45" s="224"/>
      <c r="E45" s="215">
        <v>3000</v>
      </c>
    </row>
    <row r="46" spans="2:5" x14ac:dyDescent="0.25">
      <c r="B46" s="145" t="s">
        <v>309</v>
      </c>
      <c r="C46" s="137"/>
      <c r="D46" s="138"/>
      <c r="E46" s="215">
        <v>154370</v>
      </c>
    </row>
    <row r="47" spans="2:5" x14ac:dyDescent="0.25">
      <c r="B47" s="145" t="s">
        <v>310</v>
      </c>
      <c r="C47" s="137"/>
      <c r="D47" s="138"/>
      <c r="E47" s="215">
        <v>11017</v>
      </c>
    </row>
    <row r="48" spans="2:5" x14ac:dyDescent="0.25">
      <c r="B48" s="145" t="s">
        <v>311</v>
      </c>
      <c r="C48" s="137"/>
      <c r="D48" s="138"/>
      <c r="E48" s="215">
        <v>2128</v>
      </c>
    </row>
    <row r="49" spans="2:5" x14ac:dyDescent="0.25">
      <c r="B49" s="145" t="s">
        <v>312</v>
      </c>
      <c r="C49" s="137"/>
      <c r="D49" s="138"/>
      <c r="E49" s="215">
        <v>47118</v>
      </c>
    </row>
    <row r="50" spans="2:5" x14ac:dyDescent="0.25">
      <c r="B50" s="145" t="s">
        <v>313</v>
      </c>
      <c r="C50" s="137"/>
      <c r="D50" s="138"/>
      <c r="E50" s="215">
        <v>419076</v>
      </c>
    </row>
    <row r="51" spans="2:5" x14ac:dyDescent="0.25">
      <c r="B51" s="145" t="s">
        <v>314</v>
      </c>
      <c r="C51" s="137"/>
      <c r="D51" s="138"/>
      <c r="E51" s="215">
        <v>82179</v>
      </c>
    </row>
    <row r="52" spans="2:5" x14ac:dyDescent="0.25">
      <c r="B52" s="145" t="s">
        <v>668</v>
      </c>
      <c r="C52" s="137"/>
      <c r="D52" s="209"/>
      <c r="E52" s="215">
        <v>32100</v>
      </c>
    </row>
    <row r="53" spans="2:5" x14ac:dyDescent="0.25">
      <c r="B53" s="145" t="s">
        <v>1500</v>
      </c>
      <c r="C53" s="137"/>
      <c r="D53" s="226"/>
      <c r="E53" s="215">
        <v>12086</v>
      </c>
    </row>
    <row r="54" spans="2:5" x14ac:dyDescent="0.25">
      <c r="B54" s="145" t="s">
        <v>669</v>
      </c>
      <c r="C54" s="137"/>
      <c r="D54" s="209"/>
      <c r="E54" s="215">
        <v>1000</v>
      </c>
    </row>
    <row r="55" spans="2:5" x14ac:dyDescent="0.25">
      <c r="B55" s="145" t="s">
        <v>670</v>
      </c>
      <c r="C55" s="137"/>
      <c r="D55" s="209"/>
      <c r="E55" s="215">
        <v>49931</v>
      </c>
    </row>
    <row r="56" spans="2:5" x14ac:dyDescent="0.25">
      <c r="B56" s="145" t="s">
        <v>1501</v>
      </c>
      <c r="C56" s="137"/>
      <c r="D56" s="226"/>
      <c r="E56" s="215">
        <v>55863</v>
      </c>
    </row>
    <row r="57" spans="2:5" x14ac:dyDescent="0.25">
      <c r="B57" s="145" t="s">
        <v>671</v>
      </c>
      <c r="C57" s="137"/>
      <c r="D57" s="138"/>
      <c r="E57" s="215">
        <v>52728</v>
      </c>
    </row>
    <row r="58" spans="2:5" x14ac:dyDescent="0.25">
      <c r="B58" s="145" t="s">
        <v>315</v>
      </c>
      <c r="C58" s="137"/>
      <c r="D58" s="138"/>
      <c r="E58" s="215">
        <v>13405041</v>
      </c>
    </row>
    <row r="59" spans="2:5" x14ac:dyDescent="0.25">
      <c r="B59" s="145" t="s">
        <v>316</v>
      </c>
      <c r="C59" s="137"/>
      <c r="D59" s="138"/>
      <c r="E59" s="215">
        <v>2652199</v>
      </c>
    </row>
    <row r="60" spans="2:5" x14ac:dyDescent="0.25">
      <c r="B60" s="145" t="s">
        <v>317</v>
      </c>
      <c r="C60" s="137"/>
      <c r="D60" s="138"/>
      <c r="E60" s="215">
        <v>521623</v>
      </c>
    </row>
    <row r="61" spans="2:5" x14ac:dyDescent="0.25">
      <c r="B61" s="145" t="s">
        <v>672</v>
      </c>
      <c r="C61" s="137"/>
      <c r="D61" s="209"/>
      <c r="E61" s="215">
        <v>0</v>
      </c>
    </row>
    <row r="62" spans="2:5" x14ac:dyDescent="0.25">
      <c r="B62" s="145" t="s">
        <v>673</v>
      </c>
      <c r="C62" s="137"/>
      <c r="D62" s="209"/>
      <c r="E62" s="215">
        <v>20954</v>
      </c>
    </row>
    <row r="63" spans="2:5" x14ac:dyDescent="0.25">
      <c r="B63" s="145" t="s">
        <v>318</v>
      </c>
      <c r="C63" s="137"/>
      <c r="D63" s="138"/>
      <c r="E63" s="215">
        <v>168034</v>
      </c>
    </row>
    <row r="64" spans="2:5" x14ac:dyDescent="0.25">
      <c r="B64" s="145" t="s">
        <v>319</v>
      </c>
      <c r="C64" s="137"/>
      <c r="D64" s="138"/>
      <c r="E64" s="215">
        <v>15368</v>
      </c>
    </row>
    <row r="65" spans="2:5" ht="24.75" x14ac:dyDescent="0.25">
      <c r="B65" s="145" t="s">
        <v>674</v>
      </c>
      <c r="C65" s="137"/>
      <c r="D65" s="138"/>
      <c r="E65" s="215">
        <v>2000</v>
      </c>
    </row>
    <row r="66" spans="2:5" x14ac:dyDescent="0.25">
      <c r="B66" s="145" t="s">
        <v>675</v>
      </c>
      <c r="C66" s="137"/>
      <c r="D66" s="209"/>
      <c r="E66" s="215">
        <v>77703</v>
      </c>
    </row>
    <row r="67" spans="2:5" ht="24.75" x14ac:dyDescent="0.25">
      <c r="B67" s="145" t="s">
        <v>676</v>
      </c>
      <c r="C67" s="137"/>
      <c r="D67" s="138"/>
      <c r="E67" s="215">
        <v>24456</v>
      </c>
    </row>
    <row r="68" spans="2:5" x14ac:dyDescent="0.25">
      <c r="B68" s="145" t="s">
        <v>320</v>
      </c>
      <c r="C68" s="137"/>
      <c r="D68" s="209"/>
      <c r="E68" s="215">
        <v>775425</v>
      </c>
    </row>
    <row r="69" spans="2:5" x14ac:dyDescent="0.25">
      <c r="B69" s="145" t="s">
        <v>321</v>
      </c>
      <c r="C69" s="137"/>
      <c r="D69" s="138"/>
      <c r="E69" s="215">
        <v>5000</v>
      </c>
    </row>
    <row r="70" spans="2:5" x14ac:dyDescent="0.25">
      <c r="B70" s="145" t="s">
        <v>1502</v>
      </c>
      <c r="C70" s="137"/>
      <c r="D70" s="226"/>
      <c r="E70" s="215">
        <v>58767</v>
      </c>
    </row>
    <row r="71" spans="2:5" x14ac:dyDescent="0.25">
      <c r="B71" s="145" t="s">
        <v>322</v>
      </c>
      <c r="C71" s="137"/>
      <c r="D71" s="138"/>
      <c r="E71" s="215">
        <v>3863014</v>
      </c>
    </row>
    <row r="72" spans="2:5" x14ac:dyDescent="0.25">
      <c r="B72" s="145" t="s">
        <v>323</v>
      </c>
      <c r="C72" s="137"/>
      <c r="D72" s="138"/>
      <c r="E72" s="215">
        <v>48789</v>
      </c>
    </row>
    <row r="73" spans="2:5" x14ac:dyDescent="0.25">
      <c r="B73" s="145" t="s">
        <v>223</v>
      </c>
      <c r="C73" s="137"/>
      <c r="D73" s="138"/>
      <c r="E73" s="215">
        <f>SUM(E74:E116)</f>
        <v>91145321</v>
      </c>
    </row>
    <row r="74" spans="2:5" x14ac:dyDescent="0.25">
      <c r="B74" s="145" t="s">
        <v>324</v>
      </c>
      <c r="C74" s="137"/>
      <c r="D74" s="138"/>
      <c r="E74" s="215">
        <v>27039049</v>
      </c>
    </row>
    <row r="75" spans="2:5" x14ac:dyDescent="0.25">
      <c r="B75" s="145" t="s">
        <v>325</v>
      </c>
      <c r="C75" s="137"/>
      <c r="D75" s="138"/>
      <c r="E75" s="215">
        <v>8442343</v>
      </c>
    </row>
    <row r="76" spans="2:5" x14ac:dyDescent="0.25">
      <c r="B76" s="145" t="s">
        <v>326</v>
      </c>
      <c r="C76" s="137"/>
      <c r="D76" s="138"/>
      <c r="E76" s="215">
        <v>0</v>
      </c>
    </row>
    <row r="77" spans="2:5" x14ac:dyDescent="0.25">
      <c r="B77" s="145" t="s">
        <v>327</v>
      </c>
      <c r="C77" s="137"/>
      <c r="D77" s="138"/>
      <c r="E77" s="215">
        <v>734334</v>
      </c>
    </row>
    <row r="78" spans="2:5" x14ac:dyDescent="0.25">
      <c r="B78" s="145" t="s">
        <v>328</v>
      </c>
      <c r="C78" s="137"/>
      <c r="D78" s="138"/>
      <c r="E78" s="215">
        <v>303069</v>
      </c>
    </row>
    <row r="79" spans="2:5" x14ac:dyDescent="0.25">
      <c r="B79" s="145" t="s">
        <v>329</v>
      </c>
      <c r="C79" s="137"/>
      <c r="D79" s="138"/>
      <c r="E79" s="215"/>
    </row>
    <row r="80" spans="2:5" x14ac:dyDescent="0.25">
      <c r="B80" s="145" t="s">
        <v>330</v>
      </c>
      <c r="C80" s="137"/>
      <c r="D80" s="138"/>
      <c r="E80" s="215">
        <v>2704425</v>
      </c>
    </row>
    <row r="81" spans="2:5" x14ac:dyDescent="0.25">
      <c r="B81" s="145" t="s">
        <v>331</v>
      </c>
      <c r="C81" s="137"/>
      <c r="D81" s="138"/>
      <c r="E81" s="215">
        <v>512067</v>
      </c>
    </row>
    <row r="82" spans="2:5" x14ac:dyDescent="0.25">
      <c r="B82" s="145" t="s">
        <v>332</v>
      </c>
      <c r="C82" s="137"/>
      <c r="D82" s="138"/>
      <c r="E82" s="215">
        <v>12618925</v>
      </c>
    </row>
    <row r="83" spans="2:5" x14ac:dyDescent="0.25">
      <c r="B83" s="145" t="s">
        <v>333</v>
      </c>
      <c r="C83" s="137"/>
      <c r="D83" s="138"/>
      <c r="E83" s="215">
        <v>2024029</v>
      </c>
    </row>
    <row r="84" spans="2:5" x14ac:dyDescent="0.25">
      <c r="B84" s="145" t="s">
        <v>677</v>
      </c>
      <c r="C84" s="137"/>
      <c r="D84" s="209"/>
      <c r="E84" s="215">
        <v>0</v>
      </c>
    </row>
    <row r="85" spans="2:5" x14ac:dyDescent="0.25">
      <c r="B85" s="145" t="s">
        <v>334</v>
      </c>
      <c r="C85" s="137"/>
      <c r="D85" s="138"/>
      <c r="E85" s="215">
        <v>1544989</v>
      </c>
    </row>
    <row r="86" spans="2:5" x14ac:dyDescent="0.25">
      <c r="B86" s="145" t="s">
        <v>335</v>
      </c>
      <c r="C86" s="137"/>
      <c r="D86" s="138"/>
      <c r="E86" s="215">
        <v>0</v>
      </c>
    </row>
    <row r="87" spans="2:5" x14ac:dyDescent="0.25">
      <c r="B87" s="145" t="s">
        <v>336</v>
      </c>
      <c r="C87" s="137"/>
      <c r="D87" s="138"/>
      <c r="E87" s="215">
        <v>3161970</v>
      </c>
    </row>
    <row r="88" spans="2:5" x14ac:dyDescent="0.25">
      <c r="B88" s="145" t="s">
        <v>337</v>
      </c>
      <c r="C88" s="137"/>
      <c r="D88" s="138"/>
      <c r="E88" s="215">
        <v>27369</v>
      </c>
    </row>
    <row r="89" spans="2:5" x14ac:dyDescent="0.25">
      <c r="B89" s="145" t="s">
        <v>678</v>
      </c>
      <c r="C89" s="137"/>
      <c r="D89" s="138"/>
      <c r="E89" s="215">
        <v>1500</v>
      </c>
    </row>
    <row r="90" spans="2:5" ht="36.75" customHeight="1" x14ac:dyDescent="0.25">
      <c r="B90" s="145" t="s">
        <v>338</v>
      </c>
      <c r="C90" s="137"/>
      <c r="D90" s="138"/>
      <c r="E90" s="215">
        <v>623681</v>
      </c>
    </row>
    <row r="91" spans="2:5" x14ac:dyDescent="0.25">
      <c r="B91" s="145" t="s">
        <v>339</v>
      </c>
      <c r="C91" s="137"/>
      <c r="D91" s="138"/>
      <c r="E91" s="215">
        <v>44800</v>
      </c>
    </row>
    <row r="92" spans="2:5" x14ac:dyDescent="0.25">
      <c r="B92" s="145" t="s">
        <v>340</v>
      </c>
      <c r="C92" s="137"/>
      <c r="D92" s="138"/>
      <c r="E92" s="215">
        <v>368069</v>
      </c>
    </row>
    <row r="93" spans="2:5" x14ac:dyDescent="0.25">
      <c r="B93" s="145" t="s">
        <v>341</v>
      </c>
      <c r="C93" s="137"/>
      <c r="D93" s="138"/>
      <c r="E93" s="215">
        <v>2144293</v>
      </c>
    </row>
    <row r="94" spans="2:5" x14ac:dyDescent="0.25">
      <c r="B94" s="145" t="s">
        <v>679</v>
      </c>
      <c r="C94" s="137"/>
      <c r="D94" s="209"/>
      <c r="E94" s="215">
        <v>1979125</v>
      </c>
    </row>
    <row r="95" spans="2:5" x14ac:dyDescent="0.25">
      <c r="B95" s="145" t="s">
        <v>342</v>
      </c>
      <c r="C95" s="137"/>
      <c r="D95" s="138"/>
      <c r="E95" s="215">
        <v>817145</v>
      </c>
    </row>
    <row r="96" spans="2:5" x14ac:dyDescent="0.25">
      <c r="B96" s="145" t="s">
        <v>1503</v>
      </c>
      <c r="C96" s="137"/>
      <c r="D96" s="226"/>
      <c r="E96" s="215">
        <v>31995</v>
      </c>
    </row>
    <row r="97" spans="2:5" x14ac:dyDescent="0.25">
      <c r="B97" s="145" t="s">
        <v>343</v>
      </c>
      <c r="C97" s="137"/>
      <c r="D97" s="138"/>
      <c r="E97" s="215">
        <v>437962</v>
      </c>
    </row>
    <row r="98" spans="2:5" x14ac:dyDescent="0.25">
      <c r="B98" s="145" t="s">
        <v>344</v>
      </c>
      <c r="C98" s="137"/>
      <c r="D98" s="138"/>
      <c r="E98" s="215">
        <v>419684</v>
      </c>
    </row>
    <row r="99" spans="2:5" ht="24.75" customHeight="1" x14ac:dyDescent="0.25">
      <c r="B99" s="145" t="s">
        <v>345</v>
      </c>
      <c r="C99" s="137"/>
      <c r="D99" s="138"/>
      <c r="E99" s="215">
        <v>14000</v>
      </c>
    </row>
    <row r="100" spans="2:5" ht="24.75" customHeight="1" x14ac:dyDescent="0.25">
      <c r="B100" s="145" t="s">
        <v>346</v>
      </c>
      <c r="C100" s="137"/>
      <c r="D100" s="138"/>
      <c r="E100" s="215">
        <v>56953</v>
      </c>
    </row>
    <row r="101" spans="2:5" ht="24.75" customHeight="1" x14ac:dyDescent="0.25">
      <c r="B101" s="145" t="s">
        <v>347</v>
      </c>
      <c r="C101" s="137"/>
      <c r="D101" s="138"/>
      <c r="E101" s="215">
        <v>10424772</v>
      </c>
    </row>
    <row r="102" spans="2:5" ht="24.75" customHeight="1" x14ac:dyDescent="0.25">
      <c r="B102" s="145" t="s">
        <v>348</v>
      </c>
      <c r="C102" s="137"/>
      <c r="D102" s="138"/>
      <c r="E102" s="215">
        <v>2274642</v>
      </c>
    </row>
    <row r="103" spans="2:5" x14ac:dyDescent="0.25">
      <c r="B103" s="145" t="s">
        <v>349</v>
      </c>
      <c r="C103" s="137"/>
      <c r="D103" s="138"/>
      <c r="E103" s="215">
        <v>0</v>
      </c>
    </row>
    <row r="104" spans="2:5" x14ac:dyDescent="0.25">
      <c r="B104" s="145" t="s">
        <v>350</v>
      </c>
      <c r="C104" s="137"/>
      <c r="D104" s="138"/>
      <c r="E104" s="215">
        <v>5000</v>
      </c>
    </row>
    <row r="105" spans="2:5" x14ac:dyDescent="0.25">
      <c r="B105" s="145" t="s">
        <v>351</v>
      </c>
      <c r="C105" s="137"/>
      <c r="D105" s="138"/>
      <c r="E105" s="215">
        <v>2170774</v>
      </c>
    </row>
    <row r="106" spans="2:5" x14ac:dyDescent="0.25">
      <c r="B106" s="145" t="s">
        <v>352</v>
      </c>
      <c r="C106" s="137"/>
      <c r="D106" s="138"/>
      <c r="E106" s="215">
        <v>158753</v>
      </c>
    </row>
    <row r="107" spans="2:5" x14ac:dyDescent="0.25">
      <c r="B107" s="145" t="s">
        <v>680</v>
      </c>
      <c r="C107" s="137"/>
      <c r="D107" s="210"/>
      <c r="E107" s="215">
        <v>0</v>
      </c>
    </row>
    <row r="108" spans="2:5" x14ac:dyDescent="0.25">
      <c r="B108" s="145" t="s">
        <v>681</v>
      </c>
      <c r="C108" s="137"/>
      <c r="D108" s="210"/>
      <c r="E108" s="215">
        <v>0</v>
      </c>
    </row>
    <row r="109" spans="2:5" x14ac:dyDescent="0.25">
      <c r="B109" s="145" t="s">
        <v>682</v>
      </c>
      <c r="C109" s="137"/>
      <c r="D109" s="210"/>
      <c r="E109" s="215">
        <v>0</v>
      </c>
    </row>
    <row r="110" spans="2:5" x14ac:dyDescent="0.25">
      <c r="B110" s="145" t="s">
        <v>353</v>
      </c>
      <c r="C110" s="137"/>
      <c r="D110" s="138"/>
      <c r="E110" s="215">
        <v>0</v>
      </c>
    </row>
    <row r="111" spans="2:5" x14ac:dyDescent="0.25">
      <c r="B111" s="145" t="s">
        <v>354</v>
      </c>
      <c r="C111" s="137"/>
      <c r="D111" s="138"/>
      <c r="E111" s="215">
        <v>147471</v>
      </c>
    </row>
    <row r="112" spans="2:5" x14ac:dyDescent="0.25">
      <c r="B112" s="145" t="s">
        <v>355</v>
      </c>
      <c r="C112" s="137"/>
      <c r="D112" s="138"/>
      <c r="E112" s="215">
        <v>435490</v>
      </c>
    </row>
    <row r="113" spans="2:5" x14ac:dyDescent="0.25">
      <c r="B113" s="145" t="s">
        <v>356</v>
      </c>
      <c r="C113" s="137"/>
      <c r="D113" s="138"/>
      <c r="E113" s="215">
        <v>4900514</v>
      </c>
    </row>
    <row r="114" spans="2:5" ht="24.75" customHeight="1" x14ac:dyDescent="0.25">
      <c r="B114" s="144" t="s">
        <v>357</v>
      </c>
      <c r="C114" s="137"/>
      <c r="D114" s="138"/>
      <c r="E114" s="215">
        <v>3828419</v>
      </c>
    </row>
    <row r="115" spans="2:5" ht="24.75" customHeight="1" x14ac:dyDescent="0.25">
      <c r="B115" s="144" t="s">
        <v>1504</v>
      </c>
      <c r="C115" s="137"/>
      <c r="D115" s="226"/>
      <c r="E115" s="215">
        <v>12994</v>
      </c>
    </row>
    <row r="116" spans="2:5" x14ac:dyDescent="0.25">
      <c r="B116" s="145" t="s">
        <v>358</v>
      </c>
      <c r="C116" s="137"/>
      <c r="D116" s="138"/>
      <c r="E116" s="215">
        <v>734716</v>
      </c>
    </row>
    <row r="117" spans="2:5" x14ac:dyDescent="0.25">
      <c r="B117" s="145" t="s">
        <v>376</v>
      </c>
      <c r="C117" s="137"/>
      <c r="D117" s="138"/>
      <c r="E117" s="215">
        <f>E118+E119+E120</f>
        <v>22453991</v>
      </c>
    </row>
    <row r="118" spans="2:5" x14ac:dyDescent="0.25">
      <c r="B118" s="145" t="s">
        <v>359</v>
      </c>
      <c r="C118" s="137"/>
      <c r="D118" s="138"/>
      <c r="E118" s="215">
        <v>22453991</v>
      </c>
    </row>
    <row r="119" spans="2:5" x14ac:dyDescent="0.25">
      <c r="B119" s="145" t="s">
        <v>360</v>
      </c>
      <c r="C119" s="137"/>
      <c r="D119" s="138"/>
      <c r="E119" s="215">
        <v>0</v>
      </c>
    </row>
    <row r="120" spans="2:5" x14ac:dyDescent="0.25">
      <c r="B120" s="144" t="s">
        <v>361</v>
      </c>
      <c r="C120" s="137"/>
      <c r="D120" s="138"/>
      <c r="E120" s="215">
        <v>0</v>
      </c>
    </row>
    <row r="121" spans="2:5" x14ac:dyDescent="0.25">
      <c r="B121" s="144" t="s">
        <v>243</v>
      </c>
      <c r="C121" s="137"/>
      <c r="D121" s="138"/>
      <c r="E121" s="215">
        <f>SUM(E122:E138)</f>
        <v>3251418</v>
      </c>
    </row>
    <row r="122" spans="2:5" x14ac:dyDescent="0.25">
      <c r="B122" s="145" t="s">
        <v>362</v>
      </c>
      <c r="C122" s="137"/>
      <c r="D122" s="138"/>
      <c r="E122" s="215">
        <v>10000</v>
      </c>
    </row>
    <row r="123" spans="2:5" x14ac:dyDescent="0.25">
      <c r="B123" s="145" t="s">
        <v>363</v>
      </c>
      <c r="C123" s="137"/>
      <c r="D123" s="138"/>
      <c r="E123" s="215">
        <v>365126</v>
      </c>
    </row>
    <row r="124" spans="2:5" x14ac:dyDescent="0.25">
      <c r="B124" s="145" t="s">
        <v>683</v>
      </c>
      <c r="C124" s="137"/>
      <c r="D124" s="210"/>
      <c r="E124" s="215">
        <v>21961</v>
      </c>
    </row>
    <row r="125" spans="2:5" x14ac:dyDescent="0.25">
      <c r="B125" s="145" t="s">
        <v>364</v>
      </c>
      <c r="C125" s="137"/>
      <c r="D125" s="138"/>
      <c r="E125" s="215">
        <v>0</v>
      </c>
    </row>
    <row r="126" spans="2:5" x14ac:dyDescent="0.25">
      <c r="B126" s="145" t="s">
        <v>684</v>
      </c>
      <c r="C126" s="137"/>
      <c r="D126" s="210"/>
      <c r="E126" s="215">
        <v>101864</v>
      </c>
    </row>
    <row r="127" spans="2:5" x14ac:dyDescent="0.25">
      <c r="B127" s="145" t="s">
        <v>685</v>
      </c>
      <c r="C127" s="137"/>
      <c r="D127" s="210"/>
      <c r="E127" s="215">
        <v>0</v>
      </c>
    </row>
    <row r="128" spans="2:5" x14ac:dyDescent="0.25">
      <c r="B128" s="145" t="s">
        <v>365</v>
      </c>
      <c r="C128" s="137"/>
      <c r="D128" s="138"/>
      <c r="E128" s="215">
        <v>0</v>
      </c>
    </row>
    <row r="129" spans="2:5" x14ac:dyDescent="0.25">
      <c r="B129" s="145" t="s">
        <v>366</v>
      </c>
      <c r="C129" s="137"/>
      <c r="D129" s="138"/>
      <c r="E129" s="215">
        <v>5736</v>
      </c>
    </row>
    <row r="130" spans="2:5" x14ac:dyDescent="0.25">
      <c r="B130" s="145" t="s">
        <v>367</v>
      </c>
      <c r="C130" s="137"/>
      <c r="D130" s="138"/>
      <c r="E130" s="215">
        <v>2093583</v>
      </c>
    </row>
    <row r="131" spans="2:5" x14ac:dyDescent="0.25">
      <c r="B131" s="145" t="s">
        <v>686</v>
      </c>
      <c r="C131" s="137"/>
      <c r="D131" s="210"/>
      <c r="E131" s="215">
        <v>67613</v>
      </c>
    </row>
    <row r="132" spans="2:5" ht="24.75" x14ac:dyDescent="0.25">
      <c r="B132" s="145" t="s">
        <v>1505</v>
      </c>
      <c r="C132" s="137"/>
      <c r="D132" s="230"/>
      <c r="E132" s="215">
        <v>22962</v>
      </c>
    </row>
    <row r="133" spans="2:5" ht="24.75" x14ac:dyDescent="0.25">
      <c r="B133" s="145" t="s">
        <v>687</v>
      </c>
      <c r="C133" s="137"/>
      <c r="D133" s="210"/>
      <c r="E133" s="215">
        <v>18617</v>
      </c>
    </row>
    <row r="134" spans="2:5" x14ac:dyDescent="0.25">
      <c r="B134" s="145" t="s">
        <v>688</v>
      </c>
      <c r="C134" s="137"/>
      <c r="D134" s="210"/>
      <c r="E134" s="215">
        <v>180585</v>
      </c>
    </row>
    <row r="135" spans="2:5" x14ac:dyDescent="0.25">
      <c r="B135" s="145" t="s">
        <v>368</v>
      </c>
      <c r="C135" s="137"/>
      <c r="D135" s="138"/>
      <c r="E135" s="215">
        <v>0</v>
      </c>
    </row>
    <row r="136" spans="2:5" x14ac:dyDescent="0.25">
      <c r="B136" s="145" t="s">
        <v>369</v>
      </c>
      <c r="C136" s="137"/>
      <c r="D136" s="138"/>
      <c r="E136" s="215">
        <v>0</v>
      </c>
    </row>
    <row r="137" spans="2:5" x14ac:dyDescent="0.25">
      <c r="B137" s="145" t="s">
        <v>689</v>
      </c>
      <c r="C137" s="137"/>
      <c r="D137" s="210"/>
      <c r="E137" s="215">
        <v>363371</v>
      </c>
    </row>
    <row r="138" spans="2:5" x14ac:dyDescent="0.25">
      <c r="B138" s="145" t="s">
        <v>370</v>
      </c>
      <c r="C138" s="137"/>
      <c r="D138" s="138"/>
      <c r="E138" s="215">
        <v>0</v>
      </c>
    </row>
    <row r="139" spans="2:5" x14ac:dyDescent="0.25">
      <c r="B139" s="145" t="s">
        <v>377</v>
      </c>
      <c r="C139" s="137"/>
      <c r="D139" s="138"/>
      <c r="E139" s="215">
        <f>E140+E141+E142</f>
        <v>48511930</v>
      </c>
    </row>
    <row r="140" spans="2:5" x14ac:dyDescent="0.25">
      <c r="B140" s="145" t="s">
        <v>371</v>
      </c>
      <c r="C140" s="137"/>
      <c r="D140" s="138"/>
      <c r="E140" s="215">
        <v>29270000</v>
      </c>
    </row>
    <row r="141" spans="2:5" x14ac:dyDescent="0.25">
      <c r="B141" s="145" t="s">
        <v>372</v>
      </c>
      <c r="C141" s="137"/>
      <c r="D141" s="138"/>
      <c r="E141" s="215">
        <v>18050437</v>
      </c>
    </row>
    <row r="142" spans="2:5" x14ac:dyDescent="0.25">
      <c r="B142" s="145" t="s">
        <v>373</v>
      </c>
      <c r="C142" s="137"/>
      <c r="D142" s="138"/>
      <c r="E142" s="215">
        <v>1191493</v>
      </c>
    </row>
    <row r="143" spans="2:5" x14ac:dyDescent="0.25">
      <c r="B143" s="145" t="s">
        <v>378</v>
      </c>
      <c r="C143" s="137"/>
      <c r="D143" s="138"/>
      <c r="E143" s="215">
        <f>E144</f>
        <v>37908757</v>
      </c>
    </row>
    <row r="144" spans="2:5" x14ac:dyDescent="0.25">
      <c r="B144" s="145" t="s">
        <v>374</v>
      </c>
      <c r="C144" s="137"/>
      <c r="D144" s="138"/>
      <c r="E144" s="215">
        <v>37908757</v>
      </c>
    </row>
    <row r="146" spans="2:5" ht="15.75" thickBot="1" x14ac:dyDescent="0.3"/>
    <row r="147" spans="2:5" ht="55.5" customHeight="1" x14ac:dyDescent="0.25">
      <c r="B147" s="401" t="s">
        <v>285</v>
      </c>
      <c r="C147" s="402"/>
      <c r="D147" s="402"/>
      <c r="E147" s="75"/>
    </row>
    <row r="148" spans="2:5" x14ac:dyDescent="0.25">
      <c r="B148" s="403" t="s">
        <v>719</v>
      </c>
      <c r="C148" s="404"/>
      <c r="D148" s="404"/>
      <c r="E148" s="117"/>
    </row>
    <row r="149" spans="2:5" x14ac:dyDescent="0.25">
      <c r="B149" s="403" t="s">
        <v>127</v>
      </c>
      <c r="C149" s="404"/>
      <c r="D149" s="404"/>
      <c r="E149" s="117" t="s">
        <v>95</v>
      </c>
    </row>
    <row r="150" spans="2:5" x14ac:dyDescent="0.25">
      <c r="B150" s="403" t="s">
        <v>30</v>
      </c>
      <c r="C150" s="404"/>
      <c r="D150" s="404"/>
      <c r="E150" s="236">
        <f>+E151</f>
        <v>447350615</v>
      </c>
    </row>
    <row r="151" spans="2:5" x14ac:dyDescent="0.25">
      <c r="B151" s="397" t="s">
        <v>128</v>
      </c>
      <c r="C151" s="398"/>
      <c r="D151" s="398"/>
      <c r="E151" s="236">
        <v>447350615</v>
      </c>
    </row>
    <row r="152" spans="2:5" x14ac:dyDescent="0.25">
      <c r="B152" s="397" t="s">
        <v>129</v>
      </c>
      <c r="C152" s="398"/>
      <c r="D152" s="398"/>
      <c r="E152" s="94">
        <v>0</v>
      </c>
    </row>
    <row r="153" spans="2:5" ht="15.75" thickBot="1" x14ac:dyDescent="0.3">
      <c r="B153" s="419"/>
      <c r="C153" s="420"/>
      <c r="D153" s="420"/>
      <c r="E153" s="76"/>
    </row>
    <row r="155" spans="2:5" ht="15.75" thickBot="1" x14ac:dyDescent="0.3"/>
    <row r="156" spans="2:5" ht="55.5" customHeight="1" x14ac:dyDescent="0.25">
      <c r="B156" s="401" t="s">
        <v>285</v>
      </c>
      <c r="C156" s="402"/>
      <c r="D156" s="402"/>
      <c r="E156" s="75"/>
    </row>
    <row r="157" spans="2:5" x14ac:dyDescent="0.25">
      <c r="B157" s="403" t="s">
        <v>719</v>
      </c>
      <c r="C157" s="404"/>
      <c r="D157" s="404"/>
      <c r="E157" s="126"/>
    </row>
    <row r="158" spans="2:5" x14ac:dyDescent="0.25">
      <c r="B158" s="403" t="s">
        <v>130</v>
      </c>
      <c r="C158" s="404"/>
      <c r="D158" s="404"/>
      <c r="E158" s="126" t="s">
        <v>95</v>
      </c>
    </row>
    <row r="159" spans="2:5" ht="15.75" thickBot="1" x14ac:dyDescent="0.3">
      <c r="B159" s="403" t="s">
        <v>30</v>
      </c>
      <c r="C159" s="404"/>
      <c r="D159" s="404"/>
      <c r="E159" s="237">
        <v>447350615</v>
      </c>
    </row>
    <row r="160" spans="2:5" x14ac:dyDescent="0.25">
      <c r="B160" s="397" t="s">
        <v>131</v>
      </c>
      <c r="C160" s="398"/>
      <c r="D160" s="398"/>
      <c r="E160" s="94">
        <v>0</v>
      </c>
    </row>
    <row r="161" spans="2:5" x14ac:dyDescent="0.25">
      <c r="B161" s="397" t="s">
        <v>132</v>
      </c>
      <c r="C161" s="398"/>
      <c r="D161" s="398"/>
      <c r="E161" s="132">
        <v>0</v>
      </c>
    </row>
    <row r="162" spans="2:5" x14ac:dyDescent="0.25">
      <c r="B162" s="397" t="s">
        <v>133</v>
      </c>
      <c r="C162" s="398"/>
      <c r="D162" s="398"/>
      <c r="E162" s="133">
        <v>0</v>
      </c>
    </row>
    <row r="163" spans="2:5" ht="15.75" thickBot="1" x14ac:dyDescent="0.3">
      <c r="B163" s="399" t="s">
        <v>134</v>
      </c>
      <c r="C163" s="400"/>
      <c r="D163" s="400"/>
      <c r="E163" s="237">
        <v>447350615</v>
      </c>
    </row>
    <row r="165" spans="2:5" ht="15.75" thickBot="1" x14ac:dyDescent="0.3"/>
    <row r="166" spans="2:5" ht="60" customHeight="1" x14ac:dyDescent="0.25">
      <c r="B166" s="401" t="s">
        <v>285</v>
      </c>
      <c r="C166" s="402"/>
      <c r="D166" s="402"/>
      <c r="E166" s="75"/>
    </row>
    <row r="167" spans="2:5" x14ac:dyDescent="0.25">
      <c r="B167" s="403" t="s">
        <v>719</v>
      </c>
      <c r="C167" s="404"/>
      <c r="D167" s="404"/>
      <c r="E167" s="126"/>
    </row>
    <row r="168" spans="2:5" x14ac:dyDescent="0.25">
      <c r="B168" s="403" t="s">
        <v>135</v>
      </c>
      <c r="C168" s="404"/>
      <c r="D168" s="404"/>
      <c r="E168" s="126" t="s">
        <v>95</v>
      </c>
    </row>
    <row r="169" spans="2:5" x14ac:dyDescent="0.25">
      <c r="B169" s="403" t="s">
        <v>30</v>
      </c>
      <c r="C169" s="404"/>
      <c r="D169" s="404"/>
      <c r="E169" s="236">
        <f>+E170</f>
        <v>447350615</v>
      </c>
    </row>
    <row r="170" spans="2:5" ht="15.75" thickBot="1" x14ac:dyDescent="0.3">
      <c r="B170" s="397" t="s">
        <v>136</v>
      </c>
      <c r="C170" s="398"/>
      <c r="D170" s="398"/>
      <c r="E170" s="238">
        <v>447350615</v>
      </c>
    </row>
    <row r="171" spans="2:5" x14ac:dyDescent="0.25">
      <c r="B171" s="397" t="s">
        <v>137</v>
      </c>
      <c r="C171" s="398"/>
      <c r="D171" s="398"/>
      <c r="E171" s="94">
        <v>0</v>
      </c>
    </row>
    <row r="172" spans="2:5" ht="15.75" thickBot="1" x14ac:dyDescent="0.3">
      <c r="B172" s="399" t="s">
        <v>138</v>
      </c>
      <c r="C172" s="400"/>
      <c r="D172" s="400"/>
      <c r="E172" s="97">
        <v>0</v>
      </c>
    </row>
    <row r="173" spans="2:5" ht="15.75" thickBot="1" x14ac:dyDescent="0.3"/>
    <row r="174" spans="2:5" s="5" customFormat="1" ht="57.75" customHeight="1" x14ac:dyDescent="0.2">
      <c r="B174" s="401" t="s">
        <v>285</v>
      </c>
      <c r="C174" s="402"/>
      <c r="D174" s="405"/>
    </row>
    <row r="175" spans="2:5" s="5" customFormat="1" ht="11.25" x14ac:dyDescent="0.2">
      <c r="B175" s="403" t="s">
        <v>719</v>
      </c>
      <c r="C175" s="404"/>
      <c r="D175" s="406"/>
    </row>
    <row r="176" spans="2:5" s="5" customFormat="1" ht="11.25" x14ac:dyDescent="0.2">
      <c r="B176" s="403" t="s">
        <v>139</v>
      </c>
      <c r="C176" s="404"/>
      <c r="D176" s="406"/>
    </row>
    <row r="177" spans="2:6" s="5" customFormat="1" ht="11.25" x14ac:dyDescent="0.2">
      <c r="B177" s="423"/>
      <c r="C177" s="418"/>
      <c r="D177" s="185" t="s">
        <v>95</v>
      </c>
    </row>
    <row r="178" spans="2:6" s="5" customFormat="1" ht="11.25" x14ac:dyDescent="0.2">
      <c r="B178" s="423" t="s">
        <v>30</v>
      </c>
      <c r="C178" s="418"/>
      <c r="D178" s="220">
        <f>SUM(D179:D186)</f>
        <v>447350615</v>
      </c>
    </row>
    <row r="179" spans="2:6" s="5" customFormat="1" ht="11.25" x14ac:dyDescent="0.2">
      <c r="B179" s="421" t="s">
        <v>456</v>
      </c>
      <c r="C179" s="422"/>
      <c r="D179" s="236">
        <v>214918770</v>
      </c>
    </row>
    <row r="180" spans="2:6" s="5" customFormat="1" ht="11.25" x14ac:dyDescent="0.2">
      <c r="B180" s="421" t="s">
        <v>457</v>
      </c>
      <c r="C180" s="422"/>
      <c r="D180" s="236">
        <v>91145321</v>
      </c>
    </row>
    <row r="181" spans="2:6" s="5" customFormat="1" ht="11.25" x14ac:dyDescent="0.2">
      <c r="B181" s="421" t="s">
        <v>458</v>
      </c>
      <c r="C181" s="422"/>
      <c r="D181" s="236">
        <v>29160428</v>
      </c>
    </row>
    <row r="182" spans="2:6" s="5" customFormat="1" ht="12" x14ac:dyDescent="0.2">
      <c r="B182" s="145" t="s">
        <v>463</v>
      </c>
      <c r="C182" s="190"/>
      <c r="D182" s="236">
        <v>22453991</v>
      </c>
    </row>
    <row r="183" spans="2:6" s="5" customFormat="1" ht="11.25" x14ac:dyDescent="0.2">
      <c r="B183" s="421" t="s">
        <v>459</v>
      </c>
      <c r="C183" s="422"/>
      <c r="D183" s="236">
        <v>3251418</v>
      </c>
    </row>
    <row r="184" spans="2:6" s="5" customFormat="1" ht="11.25" x14ac:dyDescent="0.2">
      <c r="B184" s="421" t="s">
        <v>460</v>
      </c>
      <c r="C184" s="422"/>
      <c r="D184" s="236">
        <v>48511930</v>
      </c>
    </row>
    <row r="185" spans="2:6" s="5" customFormat="1" ht="11.25" x14ac:dyDescent="0.2">
      <c r="B185" s="189" t="s">
        <v>462</v>
      </c>
      <c r="C185" s="138"/>
      <c r="D185" s="236">
        <v>37908757</v>
      </c>
    </row>
    <row r="186" spans="2:6" s="5" customFormat="1" ht="11.25" x14ac:dyDescent="0.2">
      <c r="B186" s="421" t="s">
        <v>461</v>
      </c>
      <c r="C186" s="422"/>
      <c r="D186" s="94" t="s">
        <v>147</v>
      </c>
    </row>
    <row r="187" spans="2:6" s="5" customFormat="1" ht="15.75" customHeight="1" thickBot="1" x14ac:dyDescent="0.25">
      <c r="B187" s="186"/>
      <c r="C187" s="187"/>
      <c r="D187" s="188"/>
    </row>
    <row r="189" spans="2:6" ht="15.75" thickBot="1" x14ac:dyDescent="0.3"/>
    <row r="190" spans="2:6" ht="57" customHeight="1" x14ac:dyDescent="0.25">
      <c r="B190" s="426" t="s">
        <v>285</v>
      </c>
      <c r="C190" s="427"/>
      <c r="D190" s="428"/>
    </row>
    <row r="191" spans="2:6" x14ac:dyDescent="0.25">
      <c r="B191" s="403" t="s">
        <v>719</v>
      </c>
      <c r="C191" s="404"/>
      <c r="D191" s="406"/>
    </row>
    <row r="192" spans="2:6" ht="17.25" customHeight="1" x14ac:dyDescent="0.25">
      <c r="B192" s="403" t="s">
        <v>140</v>
      </c>
      <c r="C192" s="404"/>
      <c r="D192" s="406"/>
      <c r="F192" s="38"/>
    </row>
    <row r="193" spans="2:6" ht="17.25" customHeight="1" x14ac:dyDescent="0.25">
      <c r="B193" s="424" t="s">
        <v>1506</v>
      </c>
      <c r="C193" s="425"/>
      <c r="D193" s="239">
        <v>11310970</v>
      </c>
      <c r="F193" s="38"/>
    </row>
    <row r="194" spans="2:6" ht="17.25" customHeight="1" x14ac:dyDescent="0.25">
      <c r="B194" s="424" t="s">
        <v>1507</v>
      </c>
      <c r="C194" s="425"/>
      <c r="D194" s="239">
        <v>84476793</v>
      </c>
      <c r="E194" s="38"/>
      <c r="F194" s="38"/>
    </row>
    <row r="195" spans="2:6" ht="17.25" customHeight="1" x14ac:dyDescent="0.25">
      <c r="B195" s="424" t="s">
        <v>1508</v>
      </c>
      <c r="C195" s="425"/>
      <c r="D195" s="239">
        <v>57426793</v>
      </c>
      <c r="E195" s="38"/>
      <c r="F195" s="38"/>
    </row>
    <row r="196" spans="2:6" ht="17.25" customHeight="1" x14ac:dyDescent="0.25">
      <c r="B196" s="424" t="s">
        <v>1512</v>
      </c>
      <c r="C196" s="425"/>
      <c r="D196" s="239">
        <v>14313574</v>
      </c>
      <c r="E196" s="38"/>
      <c r="F196" s="38"/>
    </row>
    <row r="197" spans="2:6" ht="17.25" customHeight="1" x14ac:dyDescent="0.25">
      <c r="B197" s="424" t="s">
        <v>1513</v>
      </c>
      <c r="C197" s="425"/>
      <c r="D197" s="239">
        <v>78607284</v>
      </c>
      <c r="E197" s="38"/>
      <c r="F197" s="38"/>
    </row>
    <row r="198" spans="2:6" ht="17.25" customHeight="1" x14ac:dyDescent="0.25">
      <c r="B198" s="424" t="s">
        <v>1514</v>
      </c>
      <c r="C198" s="425"/>
      <c r="D198" s="239">
        <v>100711476</v>
      </c>
      <c r="E198" s="38"/>
      <c r="F198" s="38"/>
    </row>
    <row r="199" spans="2:6" ht="17.25" customHeight="1" x14ac:dyDescent="0.25">
      <c r="B199" s="424" t="s">
        <v>1510</v>
      </c>
      <c r="C199" s="425"/>
      <c r="D199" s="239">
        <v>30821120</v>
      </c>
      <c r="E199" s="38"/>
      <c r="F199" s="38"/>
    </row>
    <row r="200" spans="2:6" ht="17.25" customHeight="1" x14ac:dyDescent="0.25">
      <c r="B200" s="424" t="s">
        <v>1511</v>
      </c>
      <c r="C200" s="425"/>
      <c r="D200" s="239">
        <v>50175358</v>
      </c>
      <c r="E200" s="38"/>
      <c r="F200" s="38"/>
    </row>
    <row r="201" spans="2:6" ht="17.25" customHeight="1" x14ac:dyDescent="0.25">
      <c r="B201" s="424" t="s">
        <v>1509</v>
      </c>
      <c r="C201" s="425"/>
      <c r="D201" s="239">
        <v>2884216</v>
      </c>
      <c r="E201" s="38"/>
      <c r="F201" s="38"/>
    </row>
    <row r="202" spans="2:6" ht="17.25" customHeight="1" x14ac:dyDescent="0.25">
      <c r="B202" s="424" t="s">
        <v>1515</v>
      </c>
      <c r="C202" s="425"/>
      <c r="D202" s="239">
        <v>4580714</v>
      </c>
      <c r="E202" s="38"/>
      <c r="F202" s="38"/>
    </row>
    <row r="203" spans="2:6" ht="17.25" customHeight="1" x14ac:dyDescent="0.25">
      <c r="B203" s="424" t="s">
        <v>1516</v>
      </c>
      <c r="C203" s="425"/>
      <c r="D203" s="239">
        <v>7508585</v>
      </c>
      <c r="E203" s="38"/>
      <c r="F203" s="38"/>
    </row>
    <row r="204" spans="2:6" ht="17.25" customHeight="1" x14ac:dyDescent="0.25">
      <c r="B204" s="424" t="s">
        <v>1517</v>
      </c>
      <c r="C204" s="425"/>
      <c r="D204" s="239">
        <v>4533732</v>
      </c>
      <c r="F204" s="38"/>
    </row>
    <row r="205" spans="2:6" ht="17.25" customHeight="1" thickBot="1" x14ac:dyDescent="0.3">
      <c r="B205" s="438"/>
      <c r="C205" s="439"/>
      <c r="D205" s="231"/>
      <c r="E205" s="101"/>
      <c r="F205" s="38"/>
    </row>
    <row r="206" spans="2:6" ht="15.75" thickBot="1" x14ac:dyDescent="0.3">
      <c r="B206" s="134"/>
    </row>
    <row r="207" spans="2:6" ht="34.5" customHeight="1" x14ac:dyDescent="0.25">
      <c r="B207" s="431" t="s">
        <v>285</v>
      </c>
      <c r="C207" s="432"/>
      <c r="D207" s="432"/>
      <c r="E207" s="433"/>
    </row>
    <row r="208" spans="2:6" ht="21.75" customHeight="1" thickBot="1" x14ac:dyDescent="0.3">
      <c r="B208" s="434" t="s">
        <v>141</v>
      </c>
      <c r="C208" s="435"/>
      <c r="D208" s="435"/>
      <c r="E208" s="436"/>
    </row>
    <row r="209" spans="2:5" ht="15.75" thickBot="1" x14ac:dyDescent="0.3">
      <c r="B209" s="372" t="s">
        <v>142</v>
      </c>
      <c r="C209" s="372" t="s">
        <v>143</v>
      </c>
      <c r="D209" s="429" t="s">
        <v>144</v>
      </c>
      <c r="E209" s="430"/>
    </row>
    <row r="210" spans="2:5" ht="15.75" thickBot="1" x14ac:dyDescent="0.3">
      <c r="B210" s="437"/>
      <c r="C210" s="437"/>
      <c r="D210" s="77" t="s">
        <v>145</v>
      </c>
      <c r="E210" s="78" t="s">
        <v>146</v>
      </c>
    </row>
    <row r="211" spans="2:5" x14ac:dyDescent="0.25">
      <c r="B211" s="147" t="s">
        <v>379</v>
      </c>
      <c r="C211" s="148">
        <v>1</v>
      </c>
      <c r="D211" s="151">
        <v>358008</v>
      </c>
      <c r="E211" s="152">
        <v>577312</v>
      </c>
    </row>
    <row r="212" spans="2:5" x14ac:dyDescent="0.25">
      <c r="B212" s="149" t="s">
        <v>380</v>
      </c>
      <c r="C212" s="150">
        <v>1</v>
      </c>
      <c r="D212" s="151">
        <v>275688</v>
      </c>
      <c r="E212" s="152">
        <v>488620</v>
      </c>
    </row>
    <row r="213" spans="2:5" x14ac:dyDescent="0.25">
      <c r="B213" s="149" t="s">
        <v>381</v>
      </c>
      <c r="C213" s="150">
        <v>1</v>
      </c>
      <c r="D213" s="151">
        <v>222984</v>
      </c>
      <c r="E213" s="152">
        <v>423175</v>
      </c>
    </row>
    <row r="214" spans="2:5" x14ac:dyDescent="0.25">
      <c r="B214" s="149" t="s">
        <v>382</v>
      </c>
      <c r="C214" s="150">
        <v>4</v>
      </c>
      <c r="D214" s="151">
        <v>882432</v>
      </c>
      <c r="E214" s="152">
        <v>1657713</v>
      </c>
    </row>
    <row r="215" spans="2:5" x14ac:dyDescent="0.25">
      <c r="B215" s="149" t="s">
        <v>383</v>
      </c>
      <c r="C215" s="150">
        <v>1</v>
      </c>
      <c r="D215" s="151">
        <v>202608</v>
      </c>
      <c r="E215" s="152">
        <v>390056</v>
      </c>
    </row>
    <row r="216" spans="2:5" x14ac:dyDescent="0.25">
      <c r="B216" s="149" t="s">
        <v>384</v>
      </c>
      <c r="C216" s="150">
        <v>9</v>
      </c>
      <c r="D216" s="151">
        <v>1680264</v>
      </c>
      <c r="E216" s="152">
        <v>3309962</v>
      </c>
    </row>
    <row r="217" spans="2:5" x14ac:dyDescent="0.25">
      <c r="B217" s="149" t="s">
        <v>385</v>
      </c>
      <c r="C217" s="150">
        <v>1</v>
      </c>
      <c r="D217" s="151">
        <v>127416</v>
      </c>
      <c r="E217" s="152">
        <v>289380</v>
      </c>
    </row>
    <row r="218" spans="2:5" x14ac:dyDescent="0.25">
      <c r="B218" s="149" t="s">
        <v>386</v>
      </c>
      <c r="C218" s="150">
        <v>4</v>
      </c>
      <c r="D218" s="151">
        <v>539328</v>
      </c>
      <c r="E218" s="152">
        <v>1199021</v>
      </c>
    </row>
    <row r="219" spans="2:5" x14ac:dyDescent="0.25">
      <c r="B219" s="149" t="s">
        <v>387</v>
      </c>
      <c r="C219" s="150">
        <v>46</v>
      </c>
      <c r="D219" s="151">
        <v>5028312</v>
      </c>
      <c r="E219" s="152">
        <v>12637680</v>
      </c>
    </row>
    <row r="220" spans="2:5" x14ac:dyDescent="0.25">
      <c r="B220" s="149" t="s">
        <v>388</v>
      </c>
      <c r="C220" s="150">
        <v>2</v>
      </c>
      <c r="D220" s="151">
        <v>283368</v>
      </c>
      <c r="E220" s="152">
        <v>616875</v>
      </c>
    </row>
    <row r="221" spans="2:5" x14ac:dyDescent="0.25">
      <c r="B221" s="149" t="s">
        <v>389</v>
      </c>
      <c r="C221" s="150">
        <v>63</v>
      </c>
      <c r="D221" s="151">
        <v>5229768</v>
      </c>
      <c r="E221" s="152">
        <v>14874299</v>
      </c>
    </row>
    <row r="222" spans="2:5" x14ac:dyDescent="0.25">
      <c r="B222" s="149" t="s">
        <v>390</v>
      </c>
      <c r="C222" s="150">
        <v>10</v>
      </c>
      <c r="D222" s="151">
        <v>803256</v>
      </c>
      <c r="E222" s="152">
        <v>2350403</v>
      </c>
    </row>
    <row r="223" spans="2:5" x14ac:dyDescent="0.25">
      <c r="B223" s="149" t="s">
        <v>391</v>
      </c>
      <c r="C223" s="150">
        <v>48</v>
      </c>
      <c r="D223" s="151">
        <v>2799312</v>
      </c>
      <c r="E223" s="152">
        <v>9888517</v>
      </c>
    </row>
    <row r="224" spans="2:5" x14ac:dyDescent="0.25">
      <c r="B224" s="149" t="s">
        <v>392</v>
      </c>
      <c r="C224" s="150">
        <v>10</v>
      </c>
      <c r="D224" s="151">
        <v>2175024</v>
      </c>
      <c r="E224" s="152">
        <v>4082575</v>
      </c>
    </row>
    <row r="225" spans="2:5" x14ac:dyDescent="0.25">
      <c r="B225" s="149" t="s">
        <v>393</v>
      </c>
      <c r="C225" s="150">
        <v>1</v>
      </c>
      <c r="D225" s="151">
        <v>176976</v>
      </c>
      <c r="E225" s="152">
        <v>358766</v>
      </c>
    </row>
    <row r="226" spans="2:5" x14ac:dyDescent="0.25">
      <c r="B226" s="149" t="s">
        <v>394</v>
      </c>
      <c r="C226" s="150">
        <v>1</v>
      </c>
      <c r="D226" s="151">
        <v>155304</v>
      </c>
      <c r="E226" s="152">
        <v>328420</v>
      </c>
    </row>
    <row r="227" spans="2:5" x14ac:dyDescent="0.25">
      <c r="B227" s="149" t="s">
        <v>395</v>
      </c>
      <c r="C227" s="150">
        <v>9</v>
      </c>
      <c r="D227" s="151">
        <v>5180640</v>
      </c>
      <c r="E227" s="152">
        <v>8580382</v>
      </c>
    </row>
    <row r="228" spans="2:5" x14ac:dyDescent="0.25">
      <c r="B228" s="149" t="s">
        <v>396</v>
      </c>
      <c r="C228" s="150">
        <v>5</v>
      </c>
      <c r="D228" s="151">
        <v>4269720</v>
      </c>
      <c r="E228" s="152">
        <v>6716180</v>
      </c>
    </row>
    <row r="229" spans="2:5" x14ac:dyDescent="0.25">
      <c r="B229" s="149" t="s">
        <v>397</v>
      </c>
      <c r="C229" s="150">
        <v>1</v>
      </c>
      <c r="D229" s="151">
        <v>1183464</v>
      </c>
      <c r="E229" s="152">
        <v>1804565</v>
      </c>
    </row>
    <row r="230" spans="2:5" x14ac:dyDescent="0.25">
      <c r="B230" s="149" t="s">
        <v>398</v>
      </c>
      <c r="C230" s="150">
        <v>12</v>
      </c>
      <c r="D230" s="151">
        <v>2617464</v>
      </c>
      <c r="E230" s="152">
        <v>5311705</v>
      </c>
    </row>
    <row r="231" spans="2:5" x14ac:dyDescent="0.25">
      <c r="B231" s="149" t="s">
        <v>399</v>
      </c>
      <c r="C231" s="150">
        <v>17</v>
      </c>
      <c r="D231" s="151">
        <v>4749816</v>
      </c>
      <c r="E231" s="152">
        <v>9101743</v>
      </c>
    </row>
    <row r="232" spans="2:5" x14ac:dyDescent="0.25">
      <c r="B232" s="149" t="s">
        <v>400</v>
      </c>
      <c r="C232" s="150">
        <v>4</v>
      </c>
      <c r="D232" s="151">
        <v>1090944</v>
      </c>
      <c r="E232" s="152">
        <v>1973750</v>
      </c>
    </row>
    <row r="233" spans="2:5" x14ac:dyDescent="0.25">
      <c r="B233" s="149" t="s">
        <v>401</v>
      </c>
      <c r="C233" s="150">
        <v>1</v>
      </c>
      <c r="D233" s="151">
        <v>197472</v>
      </c>
      <c r="E233" s="152">
        <v>387455</v>
      </c>
    </row>
    <row r="234" spans="2:5" x14ac:dyDescent="0.25">
      <c r="B234" s="149" t="s">
        <v>402</v>
      </c>
      <c r="C234" s="150">
        <v>5</v>
      </c>
      <c r="D234" s="151">
        <v>920136</v>
      </c>
      <c r="E234" s="152">
        <v>1829888</v>
      </c>
    </row>
    <row r="235" spans="2:5" x14ac:dyDescent="0.25">
      <c r="B235" s="149" t="s">
        <v>403</v>
      </c>
      <c r="C235" s="150">
        <v>6</v>
      </c>
      <c r="D235" s="151">
        <v>965832</v>
      </c>
      <c r="E235" s="152">
        <v>2001932</v>
      </c>
    </row>
    <row r="236" spans="2:5" x14ac:dyDescent="0.25">
      <c r="B236" s="149" t="s">
        <v>404</v>
      </c>
      <c r="C236" s="150">
        <v>5</v>
      </c>
      <c r="D236" s="151">
        <v>639072</v>
      </c>
      <c r="E236" s="152">
        <v>1446654</v>
      </c>
    </row>
    <row r="237" spans="2:5" x14ac:dyDescent="0.25">
      <c r="B237" s="149" t="s">
        <v>405</v>
      </c>
      <c r="C237" s="150">
        <v>11</v>
      </c>
      <c r="D237" s="151">
        <v>5702712</v>
      </c>
      <c r="E237" s="152">
        <v>9608667</v>
      </c>
    </row>
    <row r="238" spans="2:5" x14ac:dyDescent="0.25">
      <c r="B238" s="149" t="s">
        <v>406</v>
      </c>
      <c r="C238" s="150">
        <v>5</v>
      </c>
      <c r="D238" s="151">
        <v>2227608</v>
      </c>
      <c r="E238" s="218">
        <v>3857231</v>
      </c>
    </row>
    <row r="239" spans="2:5" x14ac:dyDescent="0.25">
      <c r="B239" s="149" t="s">
        <v>407</v>
      </c>
      <c r="C239" s="150">
        <v>8</v>
      </c>
      <c r="D239" s="217">
        <v>2429136</v>
      </c>
      <c r="E239" s="152">
        <v>4582509</v>
      </c>
    </row>
    <row r="240" spans="2:5" x14ac:dyDescent="0.25">
      <c r="B240" s="149" t="s">
        <v>408</v>
      </c>
      <c r="C240" s="150">
        <v>2</v>
      </c>
      <c r="D240" s="151">
        <v>673344</v>
      </c>
      <c r="E240" s="219">
        <v>1139149</v>
      </c>
    </row>
    <row r="241" spans="2:5" x14ac:dyDescent="0.25">
      <c r="B241" s="149" t="s">
        <v>409</v>
      </c>
      <c r="C241" s="150">
        <v>6</v>
      </c>
      <c r="D241" s="151">
        <v>1420656</v>
      </c>
      <c r="E241" s="152">
        <v>2589458</v>
      </c>
    </row>
    <row r="242" spans="2:5" x14ac:dyDescent="0.25">
      <c r="B242" s="149" t="s">
        <v>410</v>
      </c>
      <c r="C242" s="150">
        <v>3</v>
      </c>
      <c r="D242" s="151">
        <v>503136</v>
      </c>
      <c r="E242" s="152">
        <v>1037374</v>
      </c>
    </row>
    <row r="243" spans="2:5" x14ac:dyDescent="0.25">
      <c r="B243" s="149" t="s">
        <v>411</v>
      </c>
      <c r="C243" s="150">
        <v>33</v>
      </c>
      <c r="D243" s="151">
        <v>6749136</v>
      </c>
      <c r="E243" s="152">
        <v>13991155</v>
      </c>
    </row>
    <row r="244" spans="2:5" x14ac:dyDescent="0.25">
      <c r="B244" s="149" t="s">
        <v>412</v>
      </c>
      <c r="C244" s="150">
        <v>2</v>
      </c>
      <c r="D244" s="151">
        <v>385344</v>
      </c>
      <c r="E244" s="152">
        <v>761471</v>
      </c>
    </row>
    <row r="245" spans="2:5" x14ac:dyDescent="0.25">
      <c r="B245" s="149" t="s">
        <v>413</v>
      </c>
      <c r="C245" s="150">
        <v>5</v>
      </c>
      <c r="D245" s="151">
        <v>1267152</v>
      </c>
      <c r="E245" s="152">
        <v>2256265</v>
      </c>
    </row>
    <row r="246" spans="2:5" x14ac:dyDescent="0.25">
      <c r="B246" s="149" t="s">
        <v>414</v>
      </c>
      <c r="C246" s="150">
        <v>5</v>
      </c>
      <c r="D246" s="151">
        <v>994272</v>
      </c>
      <c r="E246" s="152">
        <v>1936622</v>
      </c>
    </row>
    <row r="247" spans="2:5" x14ac:dyDescent="0.25">
      <c r="B247" s="149" t="s">
        <v>415</v>
      </c>
      <c r="C247" s="150">
        <v>60</v>
      </c>
      <c r="D247" s="151">
        <v>7595304</v>
      </c>
      <c r="E247" s="152">
        <v>18105268</v>
      </c>
    </row>
    <row r="248" spans="2:5" x14ac:dyDescent="0.25">
      <c r="B248" s="149" t="s">
        <v>416</v>
      </c>
      <c r="C248" s="150">
        <v>55</v>
      </c>
      <c r="D248" s="151">
        <v>8714352</v>
      </c>
      <c r="E248" s="152">
        <v>19188789</v>
      </c>
    </row>
    <row r="249" spans="2:5" x14ac:dyDescent="0.25">
      <c r="B249" s="153" t="s">
        <v>417</v>
      </c>
      <c r="C249" s="150">
        <v>52</v>
      </c>
      <c r="D249" s="151">
        <v>9425016</v>
      </c>
      <c r="E249" s="152">
        <v>19955417</v>
      </c>
    </row>
    <row r="250" spans="2:5" x14ac:dyDescent="0.25">
      <c r="B250" s="154" t="s">
        <v>418</v>
      </c>
      <c r="C250" s="150">
        <v>6</v>
      </c>
      <c r="D250" s="151">
        <v>925332</v>
      </c>
      <c r="E250" s="152">
        <v>2082758</v>
      </c>
    </row>
    <row r="251" spans="2:5" x14ac:dyDescent="0.25">
      <c r="B251" s="149" t="s">
        <v>419</v>
      </c>
      <c r="C251" s="150">
        <v>5</v>
      </c>
      <c r="D251" s="151">
        <v>631176</v>
      </c>
      <c r="E251" s="152">
        <v>1428205</v>
      </c>
    </row>
    <row r="252" spans="2:5" ht="15.75" thickBot="1" x14ac:dyDescent="0.3">
      <c r="B252" s="155" t="s">
        <v>419</v>
      </c>
      <c r="C252" s="156">
        <v>5</v>
      </c>
      <c r="D252" s="157">
        <v>561625</v>
      </c>
      <c r="E252" s="158">
        <v>1111747</v>
      </c>
    </row>
    <row r="253" spans="2:5" x14ac:dyDescent="0.25">
      <c r="E253" s="101"/>
    </row>
    <row r="254" spans="2:5" x14ac:dyDescent="0.25">
      <c r="E254" s="101"/>
    </row>
    <row r="255" spans="2:5" x14ac:dyDescent="0.25">
      <c r="E255" s="101"/>
    </row>
    <row r="256" spans="2:5" x14ac:dyDescent="0.25">
      <c r="B256" t="s">
        <v>1528</v>
      </c>
    </row>
  </sheetData>
  <mergeCells count="58">
    <mergeCell ref="D209:E209"/>
    <mergeCell ref="B207:E207"/>
    <mergeCell ref="B208:E208"/>
    <mergeCell ref="B202:C202"/>
    <mergeCell ref="B203:C203"/>
    <mergeCell ref="B204:C204"/>
    <mergeCell ref="B209:B210"/>
    <mergeCell ref="C209:C210"/>
    <mergeCell ref="B205:C205"/>
    <mergeCell ref="B158:D158"/>
    <mergeCell ref="B198:C198"/>
    <mergeCell ref="B201:C201"/>
    <mergeCell ref="B193:C193"/>
    <mergeCell ref="B195:C195"/>
    <mergeCell ref="B194:C194"/>
    <mergeCell ref="B196:C196"/>
    <mergeCell ref="B197:C197"/>
    <mergeCell ref="B199:C199"/>
    <mergeCell ref="B200:C200"/>
    <mergeCell ref="B159:D159"/>
    <mergeCell ref="B160:D160"/>
    <mergeCell ref="B192:D192"/>
    <mergeCell ref="B190:D190"/>
    <mergeCell ref="B191:D191"/>
    <mergeCell ref="B183:C183"/>
    <mergeCell ref="B184:C184"/>
    <mergeCell ref="B186:C186"/>
    <mergeCell ref="B177:C177"/>
    <mergeCell ref="B179:C179"/>
    <mergeCell ref="B180:C180"/>
    <mergeCell ref="B181:C181"/>
    <mergeCell ref="B178:C178"/>
    <mergeCell ref="B174:D174"/>
    <mergeCell ref="B175:D175"/>
    <mergeCell ref="B176:D176"/>
    <mergeCell ref="B3:E3"/>
    <mergeCell ref="B5:E5"/>
    <mergeCell ref="B7:D7"/>
    <mergeCell ref="B8:D8"/>
    <mergeCell ref="B157:D157"/>
    <mergeCell ref="B151:D151"/>
    <mergeCell ref="B152:D152"/>
    <mergeCell ref="B153:D153"/>
    <mergeCell ref="B156:D156"/>
    <mergeCell ref="B147:D147"/>
    <mergeCell ref="B148:D148"/>
    <mergeCell ref="B149:D149"/>
    <mergeCell ref="B150:D150"/>
    <mergeCell ref="B168:D168"/>
    <mergeCell ref="B169:D169"/>
    <mergeCell ref="B170:D170"/>
    <mergeCell ref="B171:D171"/>
    <mergeCell ref="B172:D172"/>
    <mergeCell ref="B161:D161"/>
    <mergeCell ref="B162:D162"/>
    <mergeCell ref="B163:D163"/>
    <mergeCell ref="B166:D166"/>
    <mergeCell ref="B167:D167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0"/>
  <sheetViews>
    <sheetView tabSelected="1" topLeftCell="A760" workbookViewId="0">
      <selection activeCell="H771" sqref="H771"/>
    </sheetView>
  </sheetViews>
  <sheetFormatPr baseColWidth="10" defaultColWidth="9.140625" defaultRowHeight="15" x14ac:dyDescent="0.25"/>
  <cols>
    <col min="1" max="1" width="33" style="134" customWidth="1"/>
    <col min="2" max="2" width="38.42578125" customWidth="1"/>
    <col min="3" max="3" width="28.42578125" customWidth="1"/>
  </cols>
  <sheetData>
    <row r="1" spans="1:3" ht="15.75" thickBot="1" x14ac:dyDescent="0.3"/>
    <row r="2" spans="1:3" x14ac:dyDescent="0.25">
      <c r="A2" s="197"/>
      <c r="B2" s="34"/>
      <c r="C2" s="72"/>
    </row>
    <row r="3" spans="1:3" ht="58.5" customHeight="1" x14ac:dyDescent="0.25">
      <c r="A3" s="446" t="s">
        <v>465</v>
      </c>
      <c r="B3" s="447"/>
      <c r="C3" s="448"/>
    </row>
    <row r="4" spans="1:3" s="194" customFormat="1" ht="21" x14ac:dyDescent="0.35">
      <c r="A4" s="440" t="s">
        <v>466</v>
      </c>
      <c r="B4" s="441"/>
      <c r="C4" s="442"/>
    </row>
    <row r="5" spans="1:3" s="194" customFormat="1" ht="21.75" thickBot="1" x14ac:dyDescent="0.4">
      <c r="A5" s="443" t="s">
        <v>718</v>
      </c>
      <c r="B5" s="444"/>
      <c r="C5" s="445"/>
    </row>
    <row r="6" spans="1:3" s="194" customFormat="1" ht="21" x14ac:dyDescent="0.35">
      <c r="A6" s="196" t="s">
        <v>654</v>
      </c>
      <c r="B6" s="196" t="s">
        <v>467</v>
      </c>
      <c r="C6" s="221" t="s">
        <v>468</v>
      </c>
    </row>
    <row r="7" spans="1:3" ht="15.75" x14ac:dyDescent="0.25">
      <c r="A7" s="232" t="s">
        <v>725</v>
      </c>
      <c r="B7" s="233" t="s">
        <v>469</v>
      </c>
      <c r="C7" s="234">
        <v>13010</v>
      </c>
    </row>
    <row r="8" spans="1:3" ht="15.75" x14ac:dyDescent="0.25">
      <c r="A8" s="232" t="s">
        <v>726</v>
      </c>
      <c r="B8" s="233" t="s">
        <v>470</v>
      </c>
      <c r="C8" s="234">
        <v>9350</v>
      </c>
    </row>
    <row r="9" spans="1:3" ht="15.75" x14ac:dyDescent="0.25">
      <c r="A9" s="232" t="s">
        <v>727</v>
      </c>
      <c r="B9" s="233" t="s">
        <v>473</v>
      </c>
      <c r="C9" s="234">
        <v>3999</v>
      </c>
    </row>
    <row r="10" spans="1:3" ht="15.75" x14ac:dyDescent="0.25">
      <c r="A10" s="232" t="s">
        <v>728</v>
      </c>
      <c r="B10" s="233" t="s">
        <v>472</v>
      </c>
      <c r="C10" s="234">
        <v>58631.61</v>
      </c>
    </row>
    <row r="11" spans="1:3" ht="15.75" x14ac:dyDescent="0.25">
      <c r="A11" s="232" t="s">
        <v>729</v>
      </c>
      <c r="B11" s="233" t="s">
        <v>472</v>
      </c>
      <c r="C11" s="234">
        <v>58631.61</v>
      </c>
    </row>
    <row r="12" spans="1:3" ht="15.75" x14ac:dyDescent="0.25">
      <c r="A12" s="232" t="s">
        <v>730</v>
      </c>
      <c r="B12" s="233" t="s">
        <v>472</v>
      </c>
      <c r="C12" s="234">
        <v>58631.61</v>
      </c>
    </row>
    <row r="13" spans="1:3" ht="15.75" x14ac:dyDescent="0.25">
      <c r="A13" s="232" t="s">
        <v>731</v>
      </c>
      <c r="B13" s="233" t="s">
        <v>474</v>
      </c>
      <c r="C13" s="234">
        <v>13200</v>
      </c>
    </row>
    <row r="14" spans="1:3" ht="15.75" x14ac:dyDescent="0.25">
      <c r="A14" s="232" t="s">
        <v>732</v>
      </c>
      <c r="B14" s="233" t="s">
        <v>475</v>
      </c>
      <c r="C14" s="234">
        <v>35500</v>
      </c>
    </row>
    <row r="15" spans="1:3" ht="15.75" x14ac:dyDescent="0.25">
      <c r="A15" s="232" t="s">
        <v>733</v>
      </c>
      <c r="B15" s="233" t="s">
        <v>476</v>
      </c>
      <c r="C15" s="234">
        <v>13791.61</v>
      </c>
    </row>
    <row r="16" spans="1:3" ht="15.75" x14ac:dyDescent="0.25">
      <c r="A16" s="232" t="s">
        <v>734</v>
      </c>
      <c r="B16" s="233" t="s">
        <v>472</v>
      </c>
      <c r="C16" s="234">
        <v>57857.14</v>
      </c>
    </row>
    <row r="17" spans="1:8" ht="15.75" x14ac:dyDescent="0.25">
      <c r="A17" s="232" t="s">
        <v>735</v>
      </c>
      <c r="B17" s="233" t="s">
        <v>472</v>
      </c>
      <c r="C17" s="234">
        <v>62714.29</v>
      </c>
    </row>
    <row r="18" spans="1:8" ht="15.75" x14ac:dyDescent="0.25">
      <c r="A18" s="232" t="s">
        <v>736</v>
      </c>
      <c r="B18" s="233" t="s">
        <v>471</v>
      </c>
      <c r="C18" s="234">
        <v>5041.83</v>
      </c>
      <c r="H18" s="195"/>
    </row>
    <row r="19" spans="1:8" ht="15.75" x14ac:dyDescent="0.25">
      <c r="A19" s="232" t="s">
        <v>737</v>
      </c>
      <c r="B19" s="233" t="s">
        <v>470</v>
      </c>
      <c r="C19" s="234">
        <v>9350</v>
      </c>
    </row>
    <row r="20" spans="1:8" ht="15.75" x14ac:dyDescent="0.25">
      <c r="A20" s="232" t="s">
        <v>738</v>
      </c>
      <c r="B20" s="233" t="s">
        <v>472</v>
      </c>
      <c r="C20" s="234">
        <v>85630.19</v>
      </c>
    </row>
    <row r="21" spans="1:8" ht="15.75" x14ac:dyDescent="0.25">
      <c r="A21" s="232" t="s">
        <v>739</v>
      </c>
      <c r="B21" s="233" t="s">
        <v>472</v>
      </c>
      <c r="C21" s="234">
        <v>90487.34</v>
      </c>
    </row>
    <row r="22" spans="1:8" ht="15.75" x14ac:dyDescent="0.25">
      <c r="A22" s="232" t="s">
        <v>740</v>
      </c>
      <c r="B22" s="233" t="s">
        <v>472</v>
      </c>
      <c r="C22" s="234">
        <v>90487.34</v>
      </c>
    </row>
    <row r="23" spans="1:8" ht="15.75" x14ac:dyDescent="0.25">
      <c r="A23" s="232" t="s">
        <v>741</v>
      </c>
      <c r="B23" s="233" t="s">
        <v>477</v>
      </c>
      <c r="C23" s="234">
        <v>35701.33</v>
      </c>
    </row>
    <row r="24" spans="1:8" ht="15.75" x14ac:dyDescent="0.25">
      <c r="A24" s="232" t="s">
        <v>742</v>
      </c>
      <c r="B24" s="233" t="s">
        <v>477</v>
      </c>
      <c r="C24" s="234">
        <v>35701.33</v>
      </c>
    </row>
    <row r="25" spans="1:8" ht="15.75" x14ac:dyDescent="0.25">
      <c r="A25" s="232" t="s">
        <v>743</v>
      </c>
      <c r="B25" s="233" t="s">
        <v>505</v>
      </c>
      <c r="C25" s="234">
        <v>13200</v>
      </c>
    </row>
    <row r="26" spans="1:8" ht="15.75" x14ac:dyDescent="0.25">
      <c r="A26" s="232" t="s">
        <v>744</v>
      </c>
      <c r="B26" s="233" t="s">
        <v>478</v>
      </c>
      <c r="C26" s="234">
        <v>5432</v>
      </c>
    </row>
    <row r="27" spans="1:8" ht="15.75" x14ac:dyDescent="0.25">
      <c r="A27" s="232" t="s">
        <v>745</v>
      </c>
      <c r="B27" s="233" t="s">
        <v>470</v>
      </c>
      <c r="C27" s="234">
        <v>58692</v>
      </c>
    </row>
    <row r="28" spans="1:8" ht="15.75" x14ac:dyDescent="0.25">
      <c r="A28" s="232" t="s">
        <v>746</v>
      </c>
      <c r="B28" s="233" t="s">
        <v>480</v>
      </c>
      <c r="C28" s="234">
        <v>9550</v>
      </c>
    </row>
    <row r="29" spans="1:8" ht="15.75" x14ac:dyDescent="0.25">
      <c r="A29" s="232" t="s">
        <v>747</v>
      </c>
      <c r="B29" s="233" t="s">
        <v>481</v>
      </c>
      <c r="C29" s="234">
        <v>9550</v>
      </c>
    </row>
    <row r="30" spans="1:8" ht="15.75" x14ac:dyDescent="0.25">
      <c r="A30" s="232" t="s">
        <v>748</v>
      </c>
      <c r="B30" s="233" t="s">
        <v>482</v>
      </c>
      <c r="C30" s="234">
        <v>10940</v>
      </c>
    </row>
    <row r="31" spans="1:8" ht="15.75" x14ac:dyDescent="0.25">
      <c r="A31" s="232" t="s">
        <v>985</v>
      </c>
      <c r="B31" s="233" t="s">
        <v>474</v>
      </c>
      <c r="C31" s="234">
        <v>10940</v>
      </c>
    </row>
    <row r="32" spans="1:8" ht="15.75" x14ac:dyDescent="0.25">
      <c r="A32" s="232" t="s">
        <v>749</v>
      </c>
      <c r="B32" s="233" t="s">
        <v>482</v>
      </c>
      <c r="C32" s="234">
        <v>10940</v>
      </c>
    </row>
    <row r="33" spans="1:3" ht="15.75" x14ac:dyDescent="0.25">
      <c r="A33" s="232" t="s">
        <v>750</v>
      </c>
      <c r="B33" s="233" t="s">
        <v>480</v>
      </c>
      <c r="C33" s="234">
        <v>9550</v>
      </c>
    </row>
    <row r="34" spans="1:3" ht="15.75" x14ac:dyDescent="0.25">
      <c r="A34" s="232" t="s">
        <v>751</v>
      </c>
      <c r="B34" s="233" t="s">
        <v>483</v>
      </c>
      <c r="C34" s="234">
        <v>23275.86</v>
      </c>
    </row>
    <row r="35" spans="1:3" ht="15.75" x14ac:dyDescent="0.25">
      <c r="A35" s="232" t="s">
        <v>752</v>
      </c>
      <c r="B35" s="233" t="s">
        <v>483</v>
      </c>
      <c r="C35" s="234">
        <v>23275.86</v>
      </c>
    </row>
    <row r="36" spans="1:3" ht="15.75" x14ac:dyDescent="0.25">
      <c r="A36" s="232" t="s">
        <v>753</v>
      </c>
      <c r="B36" s="233" t="s">
        <v>484</v>
      </c>
      <c r="C36" s="234">
        <v>16855</v>
      </c>
    </row>
    <row r="37" spans="1:3" ht="15.75" x14ac:dyDescent="0.25">
      <c r="A37" s="232" t="s">
        <v>754</v>
      </c>
      <c r="B37" s="233" t="s">
        <v>485</v>
      </c>
      <c r="C37" s="234">
        <v>3965</v>
      </c>
    </row>
    <row r="38" spans="1:3" ht="15.75" x14ac:dyDescent="0.25">
      <c r="A38" s="232" t="s">
        <v>755</v>
      </c>
      <c r="B38" s="233" t="s">
        <v>486</v>
      </c>
      <c r="C38" s="234">
        <v>5880.51</v>
      </c>
    </row>
    <row r="39" spans="1:3" ht="15.75" x14ac:dyDescent="0.25">
      <c r="A39" s="232" t="s">
        <v>756</v>
      </c>
      <c r="B39" s="233" t="s">
        <v>485</v>
      </c>
      <c r="C39" s="234">
        <v>5580</v>
      </c>
    </row>
    <row r="40" spans="1:3" ht="15.75" x14ac:dyDescent="0.25">
      <c r="A40" s="232" t="s">
        <v>757</v>
      </c>
      <c r="B40" s="233" t="s">
        <v>469</v>
      </c>
      <c r="C40" s="234">
        <v>8961.68</v>
      </c>
    </row>
    <row r="41" spans="1:3" ht="15.75" x14ac:dyDescent="0.25">
      <c r="A41" s="232" t="s">
        <v>758</v>
      </c>
      <c r="B41" s="233" t="s">
        <v>692</v>
      </c>
      <c r="C41" s="234">
        <v>2980</v>
      </c>
    </row>
    <row r="42" spans="1:3" ht="15.75" x14ac:dyDescent="0.25">
      <c r="A42" s="232" t="s">
        <v>759</v>
      </c>
      <c r="B42" s="233" t="s">
        <v>479</v>
      </c>
      <c r="C42" s="234">
        <v>2980</v>
      </c>
    </row>
    <row r="43" spans="1:3" ht="15.75" x14ac:dyDescent="0.25">
      <c r="A43" s="232" t="s">
        <v>760</v>
      </c>
      <c r="B43" s="233" t="s">
        <v>479</v>
      </c>
      <c r="C43" s="234">
        <v>2980</v>
      </c>
    </row>
    <row r="44" spans="1:3" ht="15.75" x14ac:dyDescent="0.25">
      <c r="A44" s="232" t="s">
        <v>761</v>
      </c>
      <c r="B44" s="233" t="s">
        <v>692</v>
      </c>
      <c r="C44" s="234">
        <v>2980</v>
      </c>
    </row>
    <row r="45" spans="1:3" ht="15.75" x14ac:dyDescent="0.25">
      <c r="A45" s="232" t="s">
        <v>762</v>
      </c>
      <c r="B45" s="233" t="s">
        <v>692</v>
      </c>
      <c r="C45" s="234">
        <v>2980</v>
      </c>
    </row>
    <row r="46" spans="1:3" ht="15.75" x14ac:dyDescent="0.25">
      <c r="A46" s="232" t="s">
        <v>763</v>
      </c>
      <c r="B46" s="233" t="s">
        <v>479</v>
      </c>
      <c r="C46" s="234">
        <v>2980</v>
      </c>
    </row>
    <row r="47" spans="1:3" ht="15.75" x14ac:dyDescent="0.25">
      <c r="A47" s="232" t="s">
        <v>764</v>
      </c>
      <c r="B47" s="233" t="s">
        <v>1469</v>
      </c>
      <c r="C47" s="234">
        <v>26255</v>
      </c>
    </row>
    <row r="48" spans="1:3" ht="15.75" x14ac:dyDescent="0.25">
      <c r="A48" s="232" t="s">
        <v>765</v>
      </c>
      <c r="B48" s="233" t="s">
        <v>469</v>
      </c>
      <c r="C48" s="234">
        <v>20958</v>
      </c>
    </row>
    <row r="49" spans="1:3" ht="15.75" x14ac:dyDescent="0.25">
      <c r="A49" s="232" t="s">
        <v>766</v>
      </c>
      <c r="B49" s="233" t="s">
        <v>479</v>
      </c>
      <c r="C49" s="234">
        <v>8666.67</v>
      </c>
    </row>
    <row r="50" spans="1:3" ht="15.75" x14ac:dyDescent="0.25">
      <c r="A50" s="232" t="s">
        <v>1477</v>
      </c>
      <c r="B50" s="233" t="s">
        <v>469</v>
      </c>
      <c r="C50" s="234">
        <v>15560</v>
      </c>
    </row>
    <row r="51" spans="1:3" ht="15.75" x14ac:dyDescent="0.25">
      <c r="A51" s="232" t="s">
        <v>767</v>
      </c>
      <c r="B51" s="233" t="s">
        <v>471</v>
      </c>
      <c r="C51" s="234">
        <v>5041.83</v>
      </c>
    </row>
    <row r="52" spans="1:3" ht="15.75" x14ac:dyDescent="0.25">
      <c r="A52" s="232" t="s">
        <v>768</v>
      </c>
      <c r="B52" s="233" t="s">
        <v>469</v>
      </c>
      <c r="C52" s="234">
        <v>15085</v>
      </c>
    </row>
    <row r="53" spans="1:3" ht="15.75" x14ac:dyDescent="0.25">
      <c r="A53" s="232" t="s">
        <v>769</v>
      </c>
      <c r="B53" s="233" t="s">
        <v>471</v>
      </c>
      <c r="C53" s="234">
        <v>3437.92</v>
      </c>
    </row>
    <row r="54" spans="1:3" ht="15.75" x14ac:dyDescent="0.25">
      <c r="A54" s="232" t="s">
        <v>770</v>
      </c>
      <c r="B54" s="233" t="s">
        <v>471</v>
      </c>
      <c r="C54" s="234">
        <v>2687.5</v>
      </c>
    </row>
    <row r="55" spans="1:3" ht="15.75" x14ac:dyDescent="0.25">
      <c r="A55" s="232" t="s">
        <v>771</v>
      </c>
      <c r="B55" s="233" t="s">
        <v>469</v>
      </c>
      <c r="C55" s="234">
        <v>20958</v>
      </c>
    </row>
    <row r="56" spans="1:3" ht="15.75" x14ac:dyDescent="0.25">
      <c r="A56" s="232" t="s">
        <v>772</v>
      </c>
      <c r="B56" s="233" t="s">
        <v>471</v>
      </c>
      <c r="C56" s="234">
        <v>2850</v>
      </c>
    </row>
    <row r="57" spans="1:3" ht="15.75" x14ac:dyDescent="0.25">
      <c r="A57" s="232" t="s">
        <v>773</v>
      </c>
      <c r="B57" s="233" t="s">
        <v>479</v>
      </c>
      <c r="C57" s="234">
        <v>8666.67</v>
      </c>
    </row>
    <row r="58" spans="1:3" ht="15.75" x14ac:dyDescent="0.25">
      <c r="A58" s="232" t="s">
        <v>774</v>
      </c>
      <c r="B58" s="233" t="s">
        <v>469</v>
      </c>
      <c r="C58" s="234">
        <v>16953</v>
      </c>
    </row>
    <row r="59" spans="1:3" ht="15.75" x14ac:dyDescent="0.25">
      <c r="A59" s="232" t="s">
        <v>775</v>
      </c>
      <c r="B59" s="233" t="s">
        <v>488</v>
      </c>
      <c r="C59" s="234">
        <v>5328.57</v>
      </c>
    </row>
    <row r="60" spans="1:3" ht="15.75" x14ac:dyDescent="0.25">
      <c r="A60" s="232" t="s">
        <v>776</v>
      </c>
      <c r="B60" s="233" t="s">
        <v>471</v>
      </c>
      <c r="C60" s="234">
        <v>5328.57</v>
      </c>
    </row>
    <row r="61" spans="1:3" ht="15.75" x14ac:dyDescent="0.25">
      <c r="A61" s="232" t="s">
        <v>777</v>
      </c>
      <c r="B61" s="233" t="s">
        <v>470</v>
      </c>
      <c r="C61" s="234">
        <v>15857.34</v>
      </c>
    </row>
    <row r="62" spans="1:3" ht="15.75" x14ac:dyDescent="0.25">
      <c r="A62" s="232" t="s">
        <v>778</v>
      </c>
      <c r="B62" s="233" t="s">
        <v>471</v>
      </c>
      <c r="C62" s="234">
        <v>5041.83</v>
      </c>
    </row>
    <row r="63" spans="1:3" ht="15.75" x14ac:dyDescent="0.25">
      <c r="A63" s="232" t="s">
        <v>779</v>
      </c>
      <c r="B63" s="233" t="s">
        <v>471</v>
      </c>
      <c r="C63" s="234">
        <v>5041.83</v>
      </c>
    </row>
    <row r="64" spans="1:3" ht="15.75" x14ac:dyDescent="0.25">
      <c r="A64" s="232" t="s">
        <v>780</v>
      </c>
      <c r="B64" s="233" t="s">
        <v>471</v>
      </c>
      <c r="C64" s="234">
        <v>5041.83</v>
      </c>
    </row>
    <row r="65" spans="1:3" ht="15.75" x14ac:dyDescent="0.25">
      <c r="A65" s="232" t="s">
        <v>781</v>
      </c>
      <c r="B65" s="233" t="s">
        <v>471</v>
      </c>
      <c r="C65" s="234">
        <v>5041.83</v>
      </c>
    </row>
    <row r="66" spans="1:3" ht="15.75" x14ac:dyDescent="0.25">
      <c r="A66" s="232" t="s">
        <v>782</v>
      </c>
      <c r="B66" s="233" t="s">
        <v>471</v>
      </c>
      <c r="C66" s="234">
        <v>5041.83</v>
      </c>
    </row>
    <row r="67" spans="1:3" ht="15.75" x14ac:dyDescent="0.25">
      <c r="A67" s="232" t="s">
        <v>783</v>
      </c>
      <c r="B67" s="233" t="s">
        <v>471</v>
      </c>
      <c r="C67" s="234">
        <v>5041.83</v>
      </c>
    </row>
    <row r="68" spans="1:3" ht="15.75" x14ac:dyDescent="0.25">
      <c r="A68" s="232" t="s">
        <v>784</v>
      </c>
      <c r="B68" s="233" t="s">
        <v>471</v>
      </c>
      <c r="C68" s="234">
        <v>5041.83</v>
      </c>
    </row>
    <row r="69" spans="1:3" ht="15.75" x14ac:dyDescent="0.25">
      <c r="A69" s="232" t="s">
        <v>785</v>
      </c>
      <c r="B69" s="233" t="s">
        <v>471</v>
      </c>
      <c r="C69" s="234">
        <v>5041.83</v>
      </c>
    </row>
    <row r="70" spans="1:3" ht="15.75" x14ac:dyDescent="0.25">
      <c r="A70" s="232" t="s">
        <v>786</v>
      </c>
      <c r="B70" s="233" t="s">
        <v>471</v>
      </c>
      <c r="C70" s="234">
        <v>5041.83</v>
      </c>
    </row>
    <row r="71" spans="1:3" ht="15.75" x14ac:dyDescent="0.25">
      <c r="A71" s="232" t="s">
        <v>787</v>
      </c>
      <c r="B71" s="233" t="s">
        <v>489</v>
      </c>
      <c r="C71" s="234">
        <v>4350</v>
      </c>
    </row>
    <row r="72" spans="1:3" ht="15.75" x14ac:dyDescent="0.25">
      <c r="A72" s="232" t="s">
        <v>788</v>
      </c>
      <c r="B72" s="233" t="s">
        <v>489</v>
      </c>
      <c r="C72" s="234">
        <v>4350</v>
      </c>
    </row>
    <row r="73" spans="1:3" ht="15.75" x14ac:dyDescent="0.25">
      <c r="A73" s="232" t="s">
        <v>789</v>
      </c>
      <c r="B73" s="233" t="s">
        <v>489</v>
      </c>
      <c r="C73" s="234">
        <v>4350</v>
      </c>
    </row>
    <row r="74" spans="1:3" ht="15.75" x14ac:dyDescent="0.25">
      <c r="A74" s="232" t="s">
        <v>790</v>
      </c>
      <c r="B74" s="233" t="s">
        <v>482</v>
      </c>
      <c r="C74" s="234">
        <v>10940</v>
      </c>
    </row>
    <row r="75" spans="1:3" ht="15.75" x14ac:dyDescent="0.25">
      <c r="A75" s="232" t="s">
        <v>791</v>
      </c>
      <c r="B75" s="233" t="s">
        <v>482</v>
      </c>
      <c r="C75" s="234">
        <v>10940</v>
      </c>
    </row>
    <row r="76" spans="1:3" ht="15.75" x14ac:dyDescent="0.25">
      <c r="A76" s="232" t="s">
        <v>792</v>
      </c>
      <c r="B76" s="233" t="s">
        <v>489</v>
      </c>
      <c r="C76" s="234">
        <v>5750</v>
      </c>
    </row>
    <row r="77" spans="1:3" ht="15.75" x14ac:dyDescent="0.25">
      <c r="A77" s="232" t="s">
        <v>793</v>
      </c>
      <c r="B77" s="233" t="s">
        <v>489</v>
      </c>
      <c r="C77" s="234">
        <v>5750</v>
      </c>
    </row>
    <row r="78" spans="1:3" ht="15.75" x14ac:dyDescent="0.25">
      <c r="A78" s="232" t="s">
        <v>794</v>
      </c>
      <c r="B78" s="233" t="s">
        <v>489</v>
      </c>
      <c r="C78" s="234">
        <v>5750</v>
      </c>
    </row>
    <row r="79" spans="1:3" ht="15.75" x14ac:dyDescent="0.25">
      <c r="A79" s="232" t="s">
        <v>795</v>
      </c>
      <c r="B79" s="233" t="s">
        <v>489</v>
      </c>
      <c r="C79" s="234">
        <v>5750</v>
      </c>
    </row>
    <row r="80" spans="1:3" ht="15.75" x14ac:dyDescent="0.25">
      <c r="A80" s="232" t="s">
        <v>796</v>
      </c>
      <c r="B80" s="233" t="s">
        <v>490</v>
      </c>
      <c r="C80" s="234">
        <v>16895</v>
      </c>
    </row>
    <row r="81" spans="1:3" ht="15.75" x14ac:dyDescent="0.25">
      <c r="A81" s="232" t="s">
        <v>797</v>
      </c>
      <c r="B81" s="233" t="s">
        <v>490</v>
      </c>
      <c r="C81" s="234">
        <v>16895</v>
      </c>
    </row>
    <row r="82" spans="1:3" ht="15.75" x14ac:dyDescent="0.25">
      <c r="A82" s="232" t="s">
        <v>798</v>
      </c>
      <c r="B82" s="233" t="s">
        <v>490</v>
      </c>
      <c r="C82" s="234">
        <v>16895</v>
      </c>
    </row>
    <row r="83" spans="1:3" ht="15.75" x14ac:dyDescent="0.25">
      <c r="A83" s="232" t="s">
        <v>799</v>
      </c>
      <c r="B83" s="233" t="s">
        <v>490</v>
      </c>
      <c r="C83" s="234">
        <v>16895</v>
      </c>
    </row>
    <row r="84" spans="1:3" ht="15.75" x14ac:dyDescent="0.25">
      <c r="A84" s="232" t="s">
        <v>800</v>
      </c>
      <c r="B84" s="233" t="s">
        <v>469</v>
      </c>
      <c r="C84" s="234">
        <v>15532.92</v>
      </c>
    </row>
    <row r="85" spans="1:3" ht="15.75" x14ac:dyDescent="0.25">
      <c r="A85" s="232" t="s">
        <v>801</v>
      </c>
      <c r="B85" s="233" t="s">
        <v>469</v>
      </c>
      <c r="C85" s="234">
        <v>15532.92</v>
      </c>
    </row>
    <row r="86" spans="1:3" ht="15.75" x14ac:dyDescent="0.25">
      <c r="A86" s="232" t="s">
        <v>802</v>
      </c>
      <c r="B86" s="233" t="s">
        <v>469</v>
      </c>
      <c r="C86" s="234">
        <v>15532.92</v>
      </c>
    </row>
    <row r="87" spans="1:3" ht="15.75" x14ac:dyDescent="0.25">
      <c r="A87" s="232" t="s">
        <v>803</v>
      </c>
      <c r="B87" s="233" t="s">
        <v>491</v>
      </c>
      <c r="C87" s="234">
        <v>40600</v>
      </c>
    </row>
    <row r="88" spans="1:3" ht="15.75" x14ac:dyDescent="0.25">
      <c r="A88" s="232" t="s">
        <v>804</v>
      </c>
      <c r="B88" s="233" t="s">
        <v>471</v>
      </c>
      <c r="C88" s="234">
        <v>2687.52</v>
      </c>
    </row>
    <row r="89" spans="1:3" ht="15.75" x14ac:dyDescent="0.25">
      <c r="A89" s="232" t="s">
        <v>805</v>
      </c>
      <c r="B89" s="233" t="s">
        <v>471</v>
      </c>
      <c r="C89" s="234">
        <v>2687.5</v>
      </c>
    </row>
    <row r="90" spans="1:3" ht="15.75" x14ac:dyDescent="0.25">
      <c r="A90" s="232" t="s">
        <v>806</v>
      </c>
      <c r="B90" s="233" t="s">
        <v>469</v>
      </c>
      <c r="C90" s="234">
        <v>16953</v>
      </c>
    </row>
    <row r="91" spans="1:3" ht="15.75" x14ac:dyDescent="0.25">
      <c r="A91" s="232" t="s">
        <v>807</v>
      </c>
      <c r="B91" s="233" t="s">
        <v>474</v>
      </c>
      <c r="C91" s="234">
        <v>17253.919999999998</v>
      </c>
    </row>
    <row r="92" spans="1:3" ht="15.75" x14ac:dyDescent="0.25">
      <c r="A92" s="232" t="s">
        <v>808</v>
      </c>
      <c r="B92" s="233" t="s">
        <v>469</v>
      </c>
      <c r="C92" s="234">
        <v>17253.919999999998</v>
      </c>
    </row>
    <row r="93" spans="1:3" ht="15.75" x14ac:dyDescent="0.25">
      <c r="A93" s="232" t="s">
        <v>809</v>
      </c>
      <c r="B93" s="233" t="s">
        <v>491</v>
      </c>
      <c r="C93" s="234">
        <v>16999</v>
      </c>
    </row>
    <row r="94" spans="1:3" ht="15.75" x14ac:dyDescent="0.25">
      <c r="A94" s="232" t="s">
        <v>810</v>
      </c>
      <c r="B94" s="233" t="s">
        <v>482</v>
      </c>
      <c r="C94" s="234">
        <v>10940</v>
      </c>
    </row>
    <row r="95" spans="1:3" ht="15.75" x14ac:dyDescent="0.25">
      <c r="A95" s="232" t="s">
        <v>811</v>
      </c>
      <c r="B95" s="233" t="s">
        <v>482</v>
      </c>
      <c r="C95" s="234">
        <v>10940</v>
      </c>
    </row>
    <row r="96" spans="1:3" ht="15.75" x14ac:dyDescent="0.25">
      <c r="A96" s="232" t="s">
        <v>812</v>
      </c>
      <c r="B96" s="233" t="s">
        <v>474</v>
      </c>
      <c r="C96" s="234">
        <v>13620.69</v>
      </c>
    </row>
    <row r="97" spans="1:3" ht="15.75" x14ac:dyDescent="0.25">
      <c r="A97" s="232" t="s">
        <v>813</v>
      </c>
      <c r="B97" s="233" t="s">
        <v>474</v>
      </c>
      <c r="C97" s="234">
        <v>13620.69</v>
      </c>
    </row>
    <row r="98" spans="1:3" ht="15.75" x14ac:dyDescent="0.25">
      <c r="A98" s="232" t="s">
        <v>814</v>
      </c>
      <c r="B98" s="233" t="s">
        <v>472</v>
      </c>
      <c r="C98" s="234">
        <v>26746.55</v>
      </c>
    </row>
    <row r="99" spans="1:3" ht="15.75" x14ac:dyDescent="0.25">
      <c r="A99" s="232" t="s">
        <v>815</v>
      </c>
      <c r="B99" s="233" t="s">
        <v>491</v>
      </c>
      <c r="C99" s="234">
        <v>20862.060000000001</v>
      </c>
    </row>
    <row r="100" spans="1:3" ht="15.75" x14ac:dyDescent="0.25">
      <c r="A100" s="232" t="s">
        <v>816</v>
      </c>
      <c r="B100" s="233" t="s">
        <v>492</v>
      </c>
      <c r="C100" s="234">
        <v>18103.45</v>
      </c>
    </row>
    <row r="101" spans="1:3" ht="15.75" x14ac:dyDescent="0.25">
      <c r="A101" s="232" t="s">
        <v>817</v>
      </c>
      <c r="B101" s="233" t="s">
        <v>469</v>
      </c>
      <c r="C101" s="234">
        <v>27982.76</v>
      </c>
    </row>
    <row r="102" spans="1:3" ht="15.75" x14ac:dyDescent="0.25">
      <c r="A102" s="232" t="s">
        <v>818</v>
      </c>
      <c r="B102" s="233" t="s">
        <v>471</v>
      </c>
      <c r="C102" s="234">
        <v>2600</v>
      </c>
    </row>
    <row r="103" spans="1:3" ht="15.75" x14ac:dyDescent="0.25">
      <c r="A103" s="232" t="s">
        <v>819</v>
      </c>
      <c r="B103" s="233" t="s">
        <v>493</v>
      </c>
      <c r="C103" s="234">
        <v>8750</v>
      </c>
    </row>
    <row r="104" spans="1:3" ht="15.75" x14ac:dyDescent="0.25">
      <c r="A104" s="232" t="s">
        <v>820</v>
      </c>
      <c r="B104" s="233" t="s">
        <v>481</v>
      </c>
      <c r="C104" s="234">
        <v>9550</v>
      </c>
    </row>
    <row r="105" spans="1:3" ht="15.75" x14ac:dyDescent="0.25">
      <c r="A105" s="232" t="s">
        <v>821</v>
      </c>
      <c r="B105" s="233" t="s">
        <v>482</v>
      </c>
      <c r="C105" s="234">
        <v>10940</v>
      </c>
    </row>
    <row r="106" spans="1:3" ht="15.75" x14ac:dyDescent="0.25">
      <c r="A106" s="232" t="s">
        <v>822</v>
      </c>
      <c r="B106" s="233" t="s">
        <v>469</v>
      </c>
      <c r="C106" s="234">
        <v>19700</v>
      </c>
    </row>
    <row r="107" spans="1:3" ht="15.75" x14ac:dyDescent="0.25">
      <c r="A107" s="232" t="s">
        <v>823</v>
      </c>
      <c r="B107" s="233" t="s">
        <v>469</v>
      </c>
      <c r="C107" s="234">
        <v>20958</v>
      </c>
    </row>
    <row r="108" spans="1:3" ht="15.75" x14ac:dyDescent="0.25">
      <c r="A108" s="232" t="s">
        <v>824</v>
      </c>
      <c r="B108" s="233" t="s">
        <v>469</v>
      </c>
      <c r="C108" s="234">
        <v>20958</v>
      </c>
    </row>
    <row r="109" spans="1:3" ht="15.75" x14ac:dyDescent="0.25">
      <c r="A109" s="232" t="s">
        <v>825</v>
      </c>
      <c r="B109" s="233" t="s">
        <v>469</v>
      </c>
      <c r="C109" s="234">
        <v>35701.33</v>
      </c>
    </row>
    <row r="110" spans="1:3" ht="15.75" x14ac:dyDescent="0.25">
      <c r="A110" s="232" t="s">
        <v>826</v>
      </c>
      <c r="B110" s="233" t="s">
        <v>482</v>
      </c>
      <c r="C110" s="234">
        <v>10940</v>
      </c>
    </row>
    <row r="111" spans="1:3" ht="15.75" x14ac:dyDescent="0.25">
      <c r="A111" s="232" t="s">
        <v>827</v>
      </c>
      <c r="B111" s="233" t="s">
        <v>482</v>
      </c>
      <c r="C111" s="234">
        <v>10940</v>
      </c>
    </row>
    <row r="112" spans="1:3" ht="15.75" x14ac:dyDescent="0.25">
      <c r="A112" s="232" t="s">
        <v>828</v>
      </c>
      <c r="B112" s="233" t="s">
        <v>469</v>
      </c>
      <c r="C112" s="234">
        <v>16953</v>
      </c>
    </row>
    <row r="113" spans="1:3" ht="15.75" x14ac:dyDescent="0.25">
      <c r="A113" s="232" t="s">
        <v>829</v>
      </c>
      <c r="B113" s="233" t="s">
        <v>474</v>
      </c>
      <c r="C113" s="234">
        <v>15725</v>
      </c>
    </row>
    <row r="114" spans="1:3" ht="15.75" x14ac:dyDescent="0.25">
      <c r="A114" s="232" t="s">
        <v>830</v>
      </c>
      <c r="B114" s="233" t="s">
        <v>482</v>
      </c>
      <c r="C114" s="234">
        <v>10940</v>
      </c>
    </row>
    <row r="115" spans="1:3" ht="15.75" x14ac:dyDescent="0.25">
      <c r="A115" s="232" t="s">
        <v>831</v>
      </c>
      <c r="B115" s="233" t="s">
        <v>481</v>
      </c>
      <c r="C115" s="234">
        <v>9550</v>
      </c>
    </row>
    <row r="116" spans="1:3" ht="15.75" x14ac:dyDescent="0.25">
      <c r="A116" s="232" t="s">
        <v>832</v>
      </c>
      <c r="B116" s="233" t="s">
        <v>491</v>
      </c>
      <c r="C116" s="234">
        <v>16999</v>
      </c>
    </row>
    <row r="117" spans="1:3" ht="15.75" x14ac:dyDescent="0.25">
      <c r="A117" s="232" t="s">
        <v>833</v>
      </c>
      <c r="B117" s="233" t="s">
        <v>471</v>
      </c>
      <c r="C117" s="234">
        <v>41312</v>
      </c>
    </row>
    <row r="118" spans="1:3" ht="15.75" x14ac:dyDescent="0.25">
      <c r="A118" s="232" t="s">
        <v>834</v>
      </c>
      <c r="B118" s="233" t="s">
        <v>690</v>
      </c>
      <c r="C118" s="234">
        <v>6815.5</v>
      </c>
    </row>
    <row r="119" spans="1:3" ht="15.75" x14ac:dyDescent="0.25">
      <c r="A119" s="232" t="s">
        <v>835</v>
      </c>
      <c r="B119" s="233" t="s">
        <v>469</v>
      </c>
      <c r="C119" s="234">
        <v>7565</v>
      </c>
    </row>
    <row r="120" spans="1:3" ht="15.75" x14ac:dyDescent="0.25">
      <c r="A120" s="232" t="s">
        <v>836</v>
      </c>
      <c r="B120" s="233" t="s">
        <v>471</v>
      </c>
      <c r="C120" s="234">
        <v>2600</v>
      </c>
    </row>
    <row r="121" spans="1:3" ht="15.75" x14ac:dyDescent="0.25">
      <c r="A121" s="232" t="s">
        <v>837</v>
      </c>
      <c r="B121" s="233" t="s">
        <v>471</v>
      </c>
      <c r="C121" s="234">
        <v>3500</v>
      </c>
    </row>
    <row r="122" spans="1:3" ht="15.75" x14ac:dyDescent="0.25">
      <c r="A122" s="232" t="s">
        <v>838</v>
      </c>
      <c r="B122" s="233" t="s">
        <v>469</v>
      </c>
      <c r="C122" s="234">
        <v>15953</v>
      </c>
    </row>
    <row r="123" spans="1:3" ht="15.75" x14ac:dyDescent="0.25">
      <c r="A123" s="232" t="s">
        <v>839</v>
      </c>
      <c r="B123" s="233" t="s">
        <v>474</v>
      </c>
      <c r="C123" s="234">
        <v>13200</v>
      </c>
    </row>
    <row r="124" spans="1:3" ht="15.75" x14ac:dyDescent="0.25">
      <c r="A124" s="232" t="s">
        <v>840</v>
      </c>
      <c r="B124" s="233" t="s">
        <v>469</v>
      </c>
      <c r="C124" s="234">
        <v>18741.669999999998</v>
      </c>
    </row>
    <row r="125" spans="1:3" ht="15.75" x14ac:dyDescent="0.25">
      <c r="A125" s="232" t="s">
        <v>841</v>
      </c>
      <c r="B125" s="233" t="s">
        <v>496</v>
      </c>
      <c r="C125" s="234">
        <v>6350</v>
      </c>
    </row>
    <row r="126" spans="1:3" ht="15.75" x14ac:dyDescent="0.25">
      <c r="A126" s="232" t="s">
        <v>842</v>
      </c>
      <c r="B126" s="233" t="s">
        <v>495</v>
      </c>
      <c r="C126" s="234">
        <v>8650</v>
      </c>
    </row>
    <row r="127" spans="1:3" ht="15.75" x14ac:dyDescent="0.25">
      <c r="A127" s="232" t="s">
        <v>843</v>
      </c>
      <c r="B127" s="233" t="s">
        <v>493</v>
      </c>
      <c r="C127" s="234">
        <v>8750</v>
      </c>
    </row>
    <row r="128" spans="1:3" ht="15.75" x14ac:dyDescent="0.25">
      <c r="A128" s="232" t="s">
        <v>844</v>
      </c>
      <c r="B128" s="233" t="s">
        <v>481</v>
      </c>
      <c r="C128" s="234">
        <v>9550</v>
      </c>
    </row>
    <row r="129" spans="1:3" ht="15.75" x14ac:dyDescent="0.25">
      <c r="A129" s="232" t="s">
        <v>845</v>
      </c>
      <c r="B129" s="233" t="s">
        <v>480</v>
      </c>
      <c r="C129" s="234">
        <v>9550</v>
      </c>
    </row>
    <row r="130" spans="1:3" ht="15.75" x14ac:dyDescent="0.25">
      <c r="A130" s="232" t="s">
        <v>846</v>
      </c>
      <c r="B130" s="233" t="s">
        <v>482</v>
      </c>
      <c r="C130" s="234">
        <v>10940</v>
      </c>
    </row>
    <row r="131" spans="1:3" ht="15.75" x14ac:dyDescent="0.25">
      <c r="A131" s="232" t="s">
        <v>847</v>
      </c>
      <c r="B131" s="233" t="s">
        <v>480</v>
      </c>
      <c r="C131" s="234">
        <v>9550</v>
      </c>
    </row>
    <row r="132" spans="1:3" ht="15.75" x14ac:dyDescent="0.25">
      <c r="A132" s="232" t="s">
        <v>848</v>
      </c>
      <c r="B132" s="233" t="s">
        <v>497</v>
      </c>
      <c r="C132" s="234">
        <v>8341</v>
      </c>
    </row>
    <row r="133" spans="1:3" ht="15.75" x14ac:dyDescent="0.25">
      <c r="A133" s="232" t="s">
        <v>849</v>
      </c>
      <c r="B133" s="233" t="s">
        <v>691</v>
      </c>
      <c r="C133" s="234">
        <v>10330</v>
      </c>
    </row>
    <row r="134" spans="1:3" ht="15.75" x14ac:dyDescent="0.25">
      <c r="A134" s="232" t="s">
        <v>850</v>
      </c>
      <c r="B134" s="233" t="s">
        <v>469</v>
      </c>
      <c r="C134" s="234">
        <v>8961.68</v>
      </c>
    </row>
    <row r="135" spans="1:3" ht="15.75" x14ac:dyDescent="0.25">
      <c r="A135" s="232" t="s">
        <v>851</v>
      </c>
      <c r="B135" s="233" t="s">
        <v>469</v>
      </c>
      <c r="C135" s="234">
        <v>13010</v>
      </c>
    </row>
    <row r="136" spans="1:3" ht="15.75" x14ac:dyDescent="0.25">
      <c r="A136" s="232" t="s">
        <v>852</v>
      </c>
      <c r="B136" s="233" t="s">
        <v>493</v>
      </c>
      <c r="C136" s="234">
        <v>8750</v>
      </c>
    </row>
    <row r="137" spans="1:3" ht="15.75" x14ac:dyDescent="0.25">
      <c r="A137" s="232" t="s">
        <v>853</v>
      </c>
      <c r="B137" s="233" t="s">
        <v>469</v>
      </c>
      <c r="C137" s="234">
        <v>20958</v>
      </c>
    </row>
    <row r="138" spans="1:3" ht="15.75" x14ac:dyDescent="0.25">
      <c r="A138" s="232" t="s">
        <v>854</v>
      </c>
      <c r="B138" s="233" t="s">
        <v>469</v>
      </c>
      <c r="C138" s="234">
        <v>16953</v>
      </c>
    </row>
    <row r="139" spans="1:3" ht="15.75" x14ac:dyDescent="0.25">
      <c r="A139" s="232" t="s">
        <v>855</v>
      </c>
      <c r="B139" s="233" t="s">
        <v>479</v>
      </c>
      <c r="C139" s="234">
        <v>2575</v>
      </c>
    </row>
    <row r="140" spans="1:3" ht="15.75" x14ac:dyDescent="0.25">
      <c r="A140" s="232" t="s">
        <v>856</v>
      </c>
      <c r="B140" s="233" t="s">
        <v>482</v>
      </c>
      <c r="C140" s="234">
        <v>10940</v>
      </c>
    </row>
    <row r="141" spans="1:3" ht="15.75" x14ac:dyDescent="0.25">
      <c r="A141" s="232" t="s">
        <v>857</v>
      </c>
      <c r="B141" s="233" t="s">
        <v>482</v>
      </c>
      <c r="C141" s="234">
        <v>10940</v>
      </c>
    </row>
    <row r="142" spans="1:3" ht="15.75" x14ac:dyDescent="0.25">
      <c r="A142" s="232" t="s">
        <v>858</v>
      </c>
      <c r="B142" s="233" t="s">
        <v>482</v>
      </c>
      <c r="C142" s="234">
        <v>10940</v>
      </c>
    </row>
    <row r="143" spans="1:3" ht="15.75" x14ac:dyDescent="0.25">
      <c r="A143" s="232" t="s">
        <v>859</v>
      </c>
      <c r="B143" s="233" t="s">
        <v>496</v>
      </c>
      <c r="C143" s="234">
        <v>6815.5</v>
      </c>
    </row>
    <row r="144" spans="1:3" ht="15.75" x14ac:dyDescent="0.25">
      <c r="A144" s="232" t="s">
        <v>860</v>
      </c>
      <c r="B144" s="233" t="s">
        <v>471</v>
      </c>
      <c r="C144" s="234">
        <v>2600</v>
      </c>
    </row>
    <row r="145" spans="1:3" ht="15.75" x14ac:dyDescent="0.25">
      <c r="A145" s="232" t="s">
        <v>861</v>
      </c>
      <c r="B145" s="233" t="s">
        <v>469</v>
      </c>
      <c r="C145" s="234">
        <v>20958</v>
      </c>
    </row>
    <row r="146" spans="1:3" ht="15.75" x14ac:dyDescent="0.25">
      <c r="A146" s="232" t="s">
        <v>862</v>
      </c>
      <c r="B146" s="233" t="s">
        <v>469</v>
      </c>
      <c r="C146" s="234">
        <v>20958</v>
      </c>
    </row>
    <row r="147" spans="1:3" ht="15.75" x14ac:dyDescent="0.25">
      <c r="A147" s="232" t="s">
        <v>863</v>
      </c>
      <c r="B147" s="233" t="s">
        <v>469</v>
      </c>
      <c r="C147" s="234">
        <v>19650</v>
      </c>
    </row>
    <row r="148" spans="1:3" ht="15.75" x14ac:dyDescent="0.25">
      <c r="A148" s="232" t="s">
        <v>864</v>
      </c>
      <c r="B148" s="233" t="s">
        <v>469</v>
      </c>
      <c r="C148" s="234">
        <v>15725</v>
      </c>
    </row>
    <row r="149" spans="1:3" ht="15.75" x14ac:dyDescent="0.25">
      <c r="A149" s="232" t="s">
        <v>865</v>
      </c>
      <c r="B149" s="233" t="s">
        <v>469</v>
      </c>
      <c r="C149" s="234">
        <v>15085</v>
      </c>
    </row>
    <row r="150" spans="1:3" ht="15.75" x14ac:dyDescent="0.25">
      <c r="A150" s="232" t="s">
        <v>866</v>
      </c>
      <c r="B150" s="233" t="s">
        <v>473</v>
      </c>
      <c r="C150" s="234">
        <v>3999</v>
      </c>
    </row>
    <row r="151" spans="1:3" ht="15.75" x14ac:dyDescent="0.25">
      <c r="A151" s="232" t="s">
        <v>867</v>
      </c>
      <c r="B151" s="233" t="s">
        <v>498</v>
      </c>
      <c r="C151" s="234">
        <v>9520</v>
      </c>
    </row>
    <row r="152" spans="1:3" ht="15.75" x14ac:dyDescent="0.25">
      <c r="A152" s="232" t="s">
        <v>868</v>
      </c>
      <c r="B152" s="233" t="s">
        <v>498</v>
      </c>
      <c r="C152" s="234">
        <v>9520</v>
      </c>
    </row>
    <row r="153" spans="1:3" ht="15.75" x14ac:dyDescent="0.25">
      <c r="A153" s="232" t="s">
        <v>869</v>
      </c>
      <c r="B153" s="233" t="s">
        <v>491</v>
      </c>
      <c r="C153" s="234">
        <v>16999</v>
      </c>
    </row>
    <row r="154" spans="1:3" ht="15.75" x14ac:dyDescent="0.25">
      <c r="A154" s="232" t="s">
        <v>870</v>
      </c>
      <c r="B154" s="233" t="s">
        <v>469</v>
      </c>
      <c r="C154" s="234">
        <v>8961.68</v>
      </c>
    </row>
    <row r="155" spans="1:3" ht="15.75" x14ac:dyDescent="0.25">
      <c r="A155" s="232" t="s">
        <v>871</v>
      </c>
      <c r="B155" s="233" t="s">
        <v>479</v>
      </c>
      <c r="C155" s="234">
        <v>2980</v>
      </c>
    </row>
    <row r="156" spans="1:3" ht="15.75" x14ac:dyDescent="0.25">
      <c r="A156" s="232" t="s">
        <v>872</v>
      </c>
      <c r="B156" s="233" t="s">
        <v>479</v>
      </c>
      <c r="C156" s="234">
        <v>2980</v>
      </c>
    </row>
    <row r="157" spans="1:3" ht="15.75" x14ac:dyDescent="0.25">
      <c r="A157" s="232" t="s">
        <v>873</v>
      </c>
      <c r="B157" s="233" t="s">
        <v>479</v>
      </c>
      <c r="C157" s="234">
        <v>2980</v>
      </c>
    </row>
    <row r="158" spans="1:3" ht="15.75" x14ac:dyDescent="0.25">
      <c r="A158" s="232" t="s">
        <v>874</v>
      </c>
      <c r="B158" s="233" t="s">
        <v>479</v>
      </c>
      <c r="C158" s="234">
        <v>2980</v>
      </c>
    </row>
    <row r="159" spans="1:3" ht="15.75" x14ac:dyDescent="0.25">
      <c r="A159" s="232" t="s">
        <v>1518</v>
      </c>
      <c r="B159" s="233" t="s">
        <v>474</v>
      </c>
      <c r="C159" s="234">
        <v>11499</v>
      </c>
    </row>
    <row r="160" spans="1:3" ht="15.75" x14ac:dyDescent="0.25">
      <c r="A160" s="232" t="s">
        <v>1519</v>
      </c>
      <c r="B160" s="233" t="s">
        <v>471</v>
      </c>
      <c r="C160" s="234">
        <v>3650</v>
      </c>
    </row>
    <row r="161" spans="1:3" ht="15.75" x14ac:dyDescent="0.25">
      <c r="A161" s="232" t="s">
        <v>1520</v>
      </c>
      <c r="B161" s="233" t="s">
        <v>479</v>
      </c>
      <c r="C161" s="234">
        <v>4812</v>
      </c>
    </row>
    <row r="162" spans="1:3" ht="15.75" x14ac:dyDescent="0.25">
      <c r="A162" s="232" t="s">
        <v>875</v>
      </c>
      <c r="B162" s="233" t="s">
        <v>469</v>
      </c>
      <c r="C162" s="234">
        <v>19650</v>
      </c>
    </row>
    <row r="163" spans="1:3" ht="15.75" x14ac:dyDescent="0.25">
      <c r="A163" s="232" t="s">
        <v>876</v>
      </c>
      <c r="B163" s="233" t="s">
        <v>469</v>
      </c>
      <c r="C163" s="234">
        <v>16953</v>
      </c>
    </row>
    <row r="164" spans="1:3" ht="15.75" x14ac:dyDescent="0.25">
      <c r="A164" s="232" t="s">
        <v>877</v>
      </c>
      <c r="B164" s="233" t="s">
        <v>482</v>
      </c>
      <c r="C164" s="234">
        <v>10940</v>
      </c>
    </row>
    <row r="165" spans="1:3" ht="15.75" x14ac:dyDescent="0.25">
      <c r="A165" s="232" t="s">
        <v>878</v>
      </c>
      <c r="B165" s="233" t="s">
        <v>499</v>
      </c>
      <c r="C165" s="234">
        <v>64417.39</v>
      </c>
    </row>
    <row r="166" spans="1:3" ht="15.75" x14ac:dyDescent="0.25">
      <c r="A166" s="232" t="s">
        <v>879</v>
      </c>
      <c r="B166" s="233" t="s">
        <v>500</v>
      </c>
      <c r="C166" s="234">
        <v>21800</v>
      </c>
    </row>
    <row r="167" spans="1:3" ht="15.75" x14ac:dyDescent="0.25">
      <c r="A167" s="232" t="s">
        <v>880</v>
      </c>
      <c r="B167" s="233" t="s">
        <v>470</v>
      </c>
      <c r="C167" s="234">
        <v>9350</v>
      </c>
    </row>
    <row r="168" spans="1:3" ht="15.75" x14ac:dyDescent="0.25">
      <c r="A168" s="232" t="s">
        <v>881</v>
      </c>
      <c r="B168" s="233" t="s">
        <v>491</v>
      </c>
      <c r="C168" s="234">
        <v>22997</v>
      </c>
    </row>
    <row r="169" spans="1:3" ht="15.75" x14ac:dyDescent="0.25">
      <c r="A169" s="232" t="s">
        <v>882</v>
      </c>
      <c r="B169" s="233" t="s">
        <v>469</v>
      </c>
      <c r="C169" s="234">
        <v>16953</v>
      </c>
    </row>
    <row r="170" spans="1:3" ht="15.75" x14ac:dyDescent="0.25">
      <c r="A170" s="232" t="s">
        <v>883</v>
      </c>
      <c r="B170" s="233" t="s">
        <v>482</v>
      </c>
      <c r="C170" s="234">
        <v>10940</v>
      </c>
    </row>
    <row r="171" spans="1:3" ht="15.75" x14ac:dyDescent="0.25">
      <c r="A171" s="232" t="s">
        <v>884</v>
      </c>
      <c r="B171" s="233" t="s">
        <v>482</v>
      </c>
      <c r="C171" s="234">
        <v>10940</v>
      </c>
    </row>
    <row r="172" spans="1:3" ht="15.75" x14ac:dyDescent="0.25">
      <c r="A172" s="232" t="s">
        <v>885</v>
      </c>
      <c r="B172" s="233" t="s">
        <v>470</v>
      </c>
      <c r="C172" s="234">
        <v>8850</v>
      </c>
    </row>
    <row r="173" spans="1:3" ht="15.75" x14ac:dyDescent="0.25">
      <c r="A173" s="232" t="s">
        <v>886</v>
      </c>
      <c r="B173" s="233" t="s">
        <v>469</v>
      </c>
      <c r="C173" s="234">
        <v>16953</v>
      </c>
    </row>
    <row r="174" spans="1:3" ht="15.75" x14ac:dyDescent="0.25">
      <c r="A174" s="232" t="s">
        <v>887</v>
      </c>
      <c r="B174" s="233" t="s">
        <v>469</v>
      </c>
      <c r="C174" s="234">
        <v>16953</v>
      </c>
    </row>
    <row r="175" spans="1:3" ht="15.75" x14ac:dyDescent="0.25">
      <c r="A175" s="232" t="s">
        <v>888</v>
      </c>
      <c r="B175" s="233" t="s">
        <v>501</v>
      </c>
      <c r="C175" s="234">
        <v>6360</v>
      </c>
    </row>
    <row r="176" spans="1:3" ht="15.75" x14ac:dyDescent="0.25">
      <c r="A176" s="232" t="s">
        <v>889</v>
      </c>
      <c r="B176" s="233" t="s">
        <v>471</v>
      </c>
      <c r="C176" s="234">
        <v>9520</v>
      </c>
    </row>
    <row r="177" spans="1:3" ht="15.75" x14ac:dyDescent="0.25">
      <c r="A177" s="232" t="s">
        <v>890</v>
      </c>
      <c r="B177" s="233" t="s">
        <v>481</v>
      </c>
      <c r="C177" s="234">
        <v>9550</v>
      </c>
    </row>
    <row r="178" spans="1:3" ht="15.75" x14ac:dyDescent="0.25">
      <c r="A178" s="232" t="s">
        <v>891</v>
      </c>
      <c r="B178" s="233" t="s">
        <v>502</v>
      </c>
      <c r="C178" s="234">
        <v>5052</v>
      </c>
    </row>
    <row r="179" spans="1:3" ht="15.75" x14ac:dyDescent="0.25">
      <c r="A179" s="232" t="s">
        <v>892</v>
      </c>
      <c r="B179" s="233" t="s">
        <v>469</v>
      </c>
      <c r="C179" s="234">
        <v>9999</v>
      </c>
    </row>
    <row r="180" spans="1:3" ht="15.75" x14ac:dyDescent="0.25">
      <c r="A180" s="232" t="s">
        <v>893</v>
      </c>
      <c r="B180" s="233" t="s">
        <v>491</v>
      </c>
      <c r="C180" s="234">
        <v>15590</v>
      </c>
    </row>
    <row r="181" spans="1:3" ht="15.75" x14ac:dyDescent="0.25">
      <c r="A181" s="232" t="s">
        <v>894</v>
      </c>
      <c r="B181" s="233" t="s">
        <v>469</v>
      </c>
      <c r="C181" s="234">
        <v>15560</v>
      </c>
    </row>
    <row r="182" spans="1:3" ht="15.75" x14ac:dyDescent="0.25">
      <c r="A182" s="232" t="s">
        <v>895</v>
      </c>
      <c r="B182" s="233" t="s">
        <v>471</v>
      </c>
      <c r="C182" s="234">
        <v>5041.83</v>
      </c>
    </row>
    <row r="183" spans="1:3" ht="15.75" x14ac:dyDescent="0.25">
      <c r="A183" s="232" t="s">
        <v>896</v>
      </c>
      <c r="B183" s="233" t="s">
        <v>469</v>
      </c>
      <c r="C183" s="234">
        <v>15532.92</v>
      </c>
    </row>
    <row r="184" spans="1:3" ht="15.75" x14ac:dyDescent="0.25">
      <c r="A184" s="232" t="s">
        <v>897</v>
      </c>
      <c r="B184" s="233" t="s">
        <v>469</v>
      </c>
      <c r="C184" s="234">
        <v>16953</v>
      </c>
    </row>
    <row r="185" spans="1:3" ht="15.75" x14ac:dyDescent="0.25">
      <c r="A185" s="232" t="s">
        <v>898</v>
      </c>
      <c r="B185" s="233" t="s">
        <v>495</v>
      </c>
      <c r="C185" s="234">
        <v>4779.17</v>
      </c>
    </row>
    <row r="186" spans="1:3" ht="15.75" x14ac:dyDescent="0.25">
      <c r="A186" s="232" t="s">
        <v>899</v>
      </c>
      <c r="B186" s="233" t="s">
        <v>493</v>
      </c>
      <c r="C186" s="234">
        <v>8750</v>
      </c>
    </row>
    <row r="187" spans="1:3" ht="15.75" x14ac:dyDescent="0.25">
      <c r="A187" s="232" t="s">
        <v>900</v>
      </c>
      <c r="B187" s="233" t="s">
        <v>491</v>
      </c>
      <c r="C187" s="234">
        <v>26292.240000000002</v>
      </c>
    </row>
    <row r="188" spans="1:3" ht="15.75" x14ac:dyDescent="0.25">
      <c r="A188" s="232" t="s">
        <v>901</v>
      </c>
      <c r="B188" s="233" t="s">
        <v>469</v>
      </c>
      <c r="C188" s="234">
        <v>13010</v>
      </c>
    </row>
    <row r="189" spans="1:3" ht="15.75" x14ac:dyDescent="0.25">
      <c r="A189" s="232" t="s">
        <v>902</v>
      </c>
      <c r="B189" s="233" t="s">
        <v>503</v>
      </c>
      <c r="C189" s="234">
        <v>6925.2</v>
      </c>
    </row>
    <row r="190" spans="1:3" ht="15.75" x14ac:dyDescent="0.25">
      <c r="A190" s="232" t="s">
        <v>903</v>
      </c>
      <c r="B190" s="233" t="s">
        <v>470</v>
      </c>
      <c r="C190" s="234">
        <v>15857.34</v>
      </c>
    </row>
    <row r="191" spans="1:3" ht="15.75" x14ac:dyDescent="0.25">
      <c r="A191" s="232" t="s">
        <v>904</v>
      </c>
      <c r="B191" s="233" t="s">
        <v>493</v>
      </c>
      <c r="C191" s="234">
        <v>8750</v>
      </c>
    </row>
    <row r="192" spans="1:3" ht="15.75" x14ac:dyDescent="0.25">
      <c r="A192" s="232" t="s">
        <v>905</v>
      </c>
      <c r="B192" s="233" t="s">
        <v>480</v>
      </c>
      <c r="C192" s="234">
        <v>9550</v>
      </c>
    </row>
    <row r="193" spans="1:3" ht="15.75" x14ac:dyDescent="0.25">
      <c r="A193" s="232" t="s">
        <v>906</v>
      </c>
      <c r="B193" s="233" t="s">
        <v>504</v>
      </c>
      <c r="C193" s="234">
        <v>9173.5</v>
      </c>
    </row>
    <row r="194" spans="1:3" ht="15.75" x14ac:dyDescent="0.25">
      <c r="A194" s="232" t="s">
        <v>907</v>
      </c>
      <c r="B194" s="233" t="s">
        <v>720</v>
      </c>
      <c r="C194" s="234">
        <v>33577.58</v>
      </c>
    </row>
    <row r="195" spans="1:3" ht="15.75" x14ac:dyDescent="0.25">
      <c r="A195" s="232" t="s">
        <v>908</v>
      </c>
      <c r="B195" s="233" t="s">
        <v>479</v>
      </c>
      <c r="C195" s="234">
        <v>2980</v>
      </c>
    </row>
    <row r="196" spans="1:3" ht="15.75" x14ac:dyDescent="0.25">
      <c r="A196" s="232" t="s">
        <v>909</v>
      </c>
      <c r="B196" s="233" t="s">
        <v>469</v>
      </c>
      <c r="C196" s="234">
        <v>20958</v>
      </c>
    </row>
    <row r="197" spans="1:3" ht="15.75" x14ac:dyDescent="0.25">
      <c r="A197" s="232" t="s">
        <v>910</v>
      </c>
      <c r="B197" s="233" t="s">
        <v>493</v>
      </c>
      <c r="C197" s="234">
        <v>8750</v>
      </c>
    </row>
    <row r="198" spans="1:3" ht="15.75" x14ac:dyDescent="0.25">
      <c r="A198" s="232" t="s">
        <v>911</v>
      </c>
      <c r="B198" s="233" t="s">
        <v>469</v>
      </c>
      <c r="C198" s="234">
        <v>21450</v>
      </c>
    </row>
    <row r="199" spans="1:3" ht="15.75" x14ac:dyDescent="0.25">
      <c r="A199" s="232" t="s">
        <v>912</v>
      </c>
      <c r="B199" s="233" t="s">
        <v>480</v>
      </c>
      <c r="C199" s="234">
        <v>9550</v>
      </c>
    </row>
    <row r="200" spans="1:3" ht="15.75" x14ac:dyDescent="0.25">
      <c r="A200" s="232" t="s">
        <v>913</v>
      </c>
      <c r="B200" s="233" t="s">
        <v>693</v>
      </c>
      <c r="C200" s="234">
        <v>8961.68</v>
      </c>
    </row>
    <row r="201" spans="1:3" ht="15.75" x14ac:dyDescent="0.25">
      <c r="A201" s="232" t="s">
        <v>914</v>
      </c>
      <c r="B201" s="233" t="s">
        <v>506</v>
      </c>
      <c r="C201" s="234">
        <v>27500</v>
      </c>
    </row>
    <row r="202" spans="1:3" ht="15.75" x14ac:dyDescent="0.25">
      <c r="A202" s="232" t="s">
        <v>915</v>
      </c>
      <c r="B202" s="233" t="s">
        <v>469</v>
      </c>
      <c r="C202" s="234">
        <v>13010</v>
      </c>
    </row>
    <row r="203" spans="1:3" ht="15.75" x14ac:dyDescent="0.25">
      <c r="A203" s="232" t="s">
        <v>916</v>
      </c>
      <c r="B203" s="233" t="s">
        <v>473</v>
      </c>
      <c r="C203" s="234">
        <v>3999</v>
      </c>
    </row>
    <row r="204" spans="1:3" ht="15.75" x14ac:dyDescent="0.25">
      <c r="A204" s="232" t="s">
        <v>917</v>
      </c>
      <c r="B204" s="233" t="s">
        <v>507</v>
      </c>
      <c r="C204" s="234">
        <v>23814</v>
      </c>
    </row>
    <row r="205" spans="1:3" ht="15.75" x14ac:dyDescent="0.25">
      <c r="A205" s="232" t="s">
        <v>918</v>
      </c>
      <c r="B205" s="233" t="s">
        <v>508</v>
      </c>
      <c r="C205" s="234">
        <v>26375.89</v>
      </c>
    </row>
    <row r="206" spans="1:3" ht="15.75" x14ac:dyDescent="0.25">
      <c r="A206" s="232" t="s">
        <v>919</v>
      </c>
      <c r="B206" s="233" t="s">
        <v>509</v>
      </c>
      <c r="C206" s="234">
        <v>3800</v>
      </c>
    </row>
    <row r="207" spans="1:3" ht="15.75" x14ac:dyDescent="0.25">
      <c r="A207" s="232" t="s">
        <v>920</v>
      </c>
      <c r="B207" s="233" t="s">
        <v>510</v>
      </c>
      <c r="C207" s="234">
        <v>9550</v>
      </c>
    </row>
    <row r="208" spans="1:3" ht="15.75" x14ac:dyDescent="0.25">
      <c r="A208" s="232" t="s">
        <v>921</v>
      </c>
      <c r="B208" s="233" t="s">
        <v>471</v>
      </c>
      <c r="C208" s="234">
        <v>9520</v>
      </c>
    </row>
    <row r="209" spans="1:3" ht="15.75" x14ac:dyDescent="0.25">
      <c r="A209" s="232" t="s">
        <v>922</v>
      </c>
      <c r="B209" s="233" t="s">
        <v>511</v>
      </c>
      <c r="C209" s="234">
        <v>15490</v>
      </c>
    </row>
    <row r="210" spans="1:3" ht="15.75" x14ac:dyDescent="0.25">
      <c r="A210" s="232" t="s">
        <v>923</v>
      </c>
      <c r="B210" s="233" t="s">
        <v>511</v>
      </c>
      <c r="C210" s="234">
        <v>15490</v>
      </c>
    </row>
    <row r="211" spans="1:3" ht="15.75" x14ac:dyDescent="0.25">
      <c r="A211" s="232" t="s">
        <v>924</v>
      </c>
      <c r="B211" s="233" t="s">
        <v>512</v>
      </c>
      <c r="C211" s="234">
        <v>5390</v>
      </c>
    </row>
    <row r="212" spans="1:3" ht="15.75" x14ac:dyDescent="0.25">
      <c r="A212" s="232" t="s">
        <v>925</v>
      </c>
      <c r="B212" s="233" t="s">
        <v>512</v>
      </c>
      <c r="C212" s="234">
        <v>5390</v>
      </c>
    </row>
    <row r="213" spans="1:3" ht="15.75" x14ac:dyDescent="0.25">
      <c r="A213" s="232" t="s">
        <v>926</v>
      </c>
      <c r="B213" s="233" t="s">
        <v>512</v>
      </c>
      <c r="C213" s="234">
        <v>5390</v>
      </c>
    </row>
    <row r="214" spans="1:3" ht="15.75" x14ac:dyDescent="0.25">
      <c r="A214" s="232" t="s">
        <v>927</v>
      </c>
      <c r="B214" s="233" t="s">
        <v>512</v>
      </c>
      <c r="C214" s="234">
        <v>5390</v>
      </c>
    </row>
    <row r="215" spans="1:3" ht="15.75" x14ac:dyDescent="0.25">
      <c r="A215" s="232" t="s">
        <v>928</v>
      </c>
      <c r="B215" s="233" t="s">
        <v>690</v>
      </c>
      <c r="C215" s="234">
        <v>6720</v>
      </c>
    </row>
    <row r="216" spans="1:3" ht="15.75" x14ac:dyDescent="0.25">
      <c r="A216" s="232" t="s">
        <v>929</v>
      </c>
      <c r="B216" s="233" t="s">
        <v>693</v>
      </c>
      <c r="C216" s="234">
        <v>8961.68</v>
      </c>
    </row>
    <row r="217" spans="1:3" ht="15.75" x14ac:dyDescent="0.25">
      <c r="A217" s="232" t="s">
        <v>1521</v>
      </c>
      <c r="B217" s="233" t="s">
        <v>474</v>
      </c>
      <c r="C217" s="234">
        <v>11499</v>
      </c>
    </row>
    <row r="218" spans="1:3" ht="15.75" x14ac:dyDescent="0.25">
      <c r="A218" s="232" t="s">
        <v>930</v>
      </c>
      <c r="B218" s="233" t="s">
        <v>469</v>
      </c>
      <c r="C218" s="234">
        <v>22900</v>
      </c>
    </row>
    <row r="219" spans="1:3" ht="15.75" x14ac:dyDescent="0.25">
      <c r="A219" s="232" t="s">
        <v>931</v>
      </c>
      <c r="B219" s="233" t="s">
        <v>469</v>
      </c>
      <c r="C219" s="234">
        <v>13010</v>
      </c>
    </row>
    <row r="220" spans="1:3" ht="15.75" x14ac:dyDescent="0.25">
      <c r="A220" s="232" t="s">
        <v>932</v>
      </c>
      <c r="B220" s="233" t="s">
        <v>469</v>
      </c>
      <c r="C220" s="234">
        <v>16953</v>
      </c>
    </row>
    <row r="221" spans="1:3" ht="15.75" x14ac:dyDescent="0.25">
      <c r="A221" s="232" t="s">
        <v>933</v>
      </c>
      <c r="B221" s="233" t="s">
        <v>471</v>
      </c>
      <c r="C221" s="234">
        <v>5328.57</v>
      </c>
    </row>
    <row r="222" spans="1:3" ht="15.75" x14ac:dyDescent="0.25">
      <c r="A222" s="232" t="s">
        <v>934</v>
      </c>
      <c r="B222" s="233" t="s">
        <v>471</v>
      </c>
      <c r="C222" s="234">
        <v>52832.35</v>
      </c>
    </row>
    <row r="223" spans="1:3" ht="15.75" x14ac:dyDescent="0.25">
      <c r="A223" s="232" t="s">
        <v>935</v>
      </c>
      <c r="B223" s="233" t="s">
        <v>471</v>
      </c>
      <c r="C223" s="234">
        <v>52832.35</v>
      </c>
    </row>
    <row r="224" spans="1:3" ht="15.75" x14ac:dyDescent="0.25">
      <c r="A224" s="232" t="s">
        <v>936</v>
      </c>
      <c r="B224" s="233" t="s">
        <v>471</v>
      </c>
      <c r="C224" s="234">
        <v>52832.35</v>
      </c>
    </row>
    <row r="225" spans="1:3" ht="15.75" x14ac:dyDescent="0.25">
      <c r="A225" s="232" t="s">
        <v>937</v>
      </c>
      <c r="B225" s="233" t="s">
        <v>470</v>
      </c>
      <c r="C225" s="234">
        <v>9350</v>
      </c>
    </row>
    <row r="226" spans="1:3" ht="15.75" x14ac:dyDescent="0.25">
      <c r="A226" s="232" t="s">
        <v>938</v>
      </c>
      <c r="B226" s="233" t="s">
        <v>470</v>
      </c>
      <c r="C226" s="234">
        <v>9350</v>
      </c>
    </row>
    <row r="227" spans="1:3" ht="15.75" x14ac:dyDescent="0.25">
      <c r="A227" s="232" t="s">
        <v>939</v>
      </c>
      <c r="B227" s="233" t="s">
        <v>470</v>
      </c>
      <c r="C227" s="234">
        <v>9350</v>
      </c>
    </row>
    <row r="228" spans="1:3" ht="15.75" x14ac:dyDescent="0.25">
      <c r="A228" s="232" t="s">
        <v>940</v>
      </c>
      <c r="B228" s="233" t="s">
        <v>494</v>
      </c>
      <c r="C228" s="234">
        <v>25625.919999999998</v>
      </c>
    </row>
    <row r="229" spans="1:3" ht="15.75" x14ac:dyDescent="0.25">
      <c r="A229" s="232" t="s">
        <v>941</v>
      </c>
      <c r="B229" s="233" t="s">
        <v>471</v>
      </c>
      <c r="C229" s="234">
        <v>12800</v>
      </c>
    </row>
    <row r="230" spans="1:3" ht="15.75" x14ac:dyDescent="0.25">
      <c r="A230" s="232" t="s">
        <v>942</v>
      </c>
      <c r="B230" s="233" t="s">
        <v>471</v>
      </c>
      <c r="C230" s="234">
        <v>2850</v>
      </c>
    </row>
    <row r="231" spans="1:3" ht="15.75" x14ac:dyDescent="0.25">
      <c r="A231" s="232" t="s">
        <v>943</v>
      </c>
      <c r="B231" s="233" t="s">
        <v>482</v>
      </c>
      <c r="C231" s="234">
        <v>10940</v>
      </c>
    </row>
    <row r="232" spans="1:3" ht="15.75" x14ac:dyDescent="0.25">
      <c r="A232" s="232" t="s">
        <v>944</v>
      </c>
      <c r="B232" s="233" t="s">
        <v>481</v>
      </c>
      <c r="C232" s="234">
        <v>9550</v>
      </c>
    </row>
    <row r="233" spans="1:3" ht="15.75" x14ac:dyDescent="0.25">
      <c r="A233" s="232" t="s">
        <v>945</v>
      </c>
      <c r="B233" s="233" t="s">
        <v>513</v>
      </c>
      <c r="C233" s="234">
        <v>2710</v>
      </c>
    </row>
    <row r="234" spans="1:3" ht="15.75" x14ac:dyDescent="0.25">
      <c r="A234" s="232" t="s">
        <v>946</v>
      </c>
      <c r="B234" s="233" t="s">
        <v>513</v>
      </c>
      <c r="C234" s="234">
        <v>2710</v>
      </c>
    </row>
    <row r="235" spans="1:3" ht="15.75" x14ac:dyDescent="0.25">
      <c r="A235" s="232" t="s">
        <v>947</v>
      </c>
      <c r="B235" s="233" t="s">
        <v>513</v>
      </c>
      <c r="C235" s="234">
        <v>2710</v>
      </c>
    </row>
    <row r="236" spans="1:3" ht="15.75" x14ac:dyDescent="0.25">
      <c r="A236" s="232" t="s">
        <v>948</v>
      </c>
      <c r="B236" s="233" t="s">
        <v>513</v>
      </c>
      <c r="C236" s="234">
        <v>2710</v>
      </c>
    </row>
    <row r="237" spans="1:3" ht="15.75" x14ac:dyDescent="0.25">
      <c r="A237" s="232" t="s">
        <v>949</v>
      </c>
      <c r="B237" s="233" t="s">
        <v>469</v>
      </c>
      <c r="C237" s="234">
        <v>8990</v>
      </c>
    </row>
    <row r="238" spans="1:3" ht="15.75" x14ac:dyDescent="0.25">
      <c r="A238" s="232" t="s">
        <v>950</v>
      </c>
      <c r="B238" s="233" t="s">
        <v>469</v>
      </c>
      <c r="C238" s="234">
        <v>15094</v>
      </c>
    </row>
    <row r="239" spans="1:3" ht="15.75" x14ac:dyDescent="0.25">
      <c r="A239" s="232" t="s">
        <v>951</v>
      </c>
      <c r="B239" s="233" t="s">
        <v>469</v>
      </c>
      <c r="C239" s="234">
        <v>15094</v>
      </c>
    </row>
    <row r="240" spans="1:3" ht="15.75" x14ac:dyDescent="0.25">
      <c r="A240" s="232" t="s">
        <v>952</v>
      </c>
      <c r="B240" s="233" t="s">
        <v>469</v>
      </c>
      <c r="C240" s="234">
        <v>15094</v>
      </c>
    </row>
    <row r="241" spans="1:3" ht="15.75" x14ac:dyDescent="0.25">
      <c r="A241" s="232" t="s">
        <v>953</v>
      </c>
      <c r="B241" s="233" t="s">
        <v>469</v>
      </c>
      <c r="C241" s="234">
        <v>15094</v>
      </c>
    </row>
    <row r="242" spans="1:3" ht="15.75" x14ac:dyDescent="0.25">
      <c r="A242" s="232" t="s">
        <v>954</v>
      </c>
      <c r="B242" s="233" t="s">
        <v>469</v>
      </c>
      <c r="C242" s="234">
        <v>15532.92</v>
      </c>
    </row>
    <row r="243" spans="1:3" ht="15.75" x14ac:dyDescent="0.25">
      <c r="A243" s="232" t="s">
        <v>955</v>
      </c>
      <c r="B243" s="233" t="s">
        <v>469</v>
      </c>
      <c r="C243" s="234">
        <v>15532.92</v>
      </c>
    </row>
    <row r="244" spans="1:3" ht="15.75" x14ac:dyDescent="0.25">
      <c r="A244" s="232" t="s">
        <v>986</v>
      </c>
      <c r="B244" s="233" t="s">
        <v>480</v>
      </c>
      <c r="C244" s="234">
        <v>9550</v>
      </c>
    </row>
    <row r="245" spans="1:3" ht="15.75" x14ac:dyDescent="0.25">
      <c r="A245" s="232" t="s">
        <v>987</v>
      </c>
      <c r="B245" s="233" t="s">
        <v>469</v>
      </c>
      <c r="C245" s="234">
        <v>8961.68</v>
      </c>
    </row>
    <row r="246" spans="1:3" ht="15.75" x14ac:dyDescent="0.25">
      <c r="A246" s="232" t="s">
        <v>956</v>
      </c>
      <c r="B246" s="233" t="s">
        <v>469</v>
      </c>
      <c r="C246" s="234">
        <v>20958</v>
      </c>
    </row>
    <row r="247" spans="1:3" ht="15.75" x14ac:dyDescent="0.25">
      <c r="A247" s="232" t="s">
        <v>957</v>
      </c>
      <c r="B247" s="233" t="s">
        <v>469</v>
      </c>
      <c r="C247" s="234">
        <v>16953</v>
      </c>
    </row>
    <row r="248" spans="1:3" ht="15.75" x14ac:dyDescent="0.25">
      <c r="A248" s="232" t="s">
        <v>958</v>
      </c>
      <c r="B248" s="233" t="s">
        <v>470</v>
      </c>
      <c r="C248" s="234">
        <v>8850</v>
      </c>
    </row>
    <row r="249" spans="1:3" ht="15.75" x14ac:dyDescent="0.25">
      <c r="A249" s="232" t="s">
        <v>959</v>
      </c>
      <c r="B249" s="233" t="s">
        <v>493</v>
      </c>
      <c r="C249" s="234">
        <v>8750</v>
      </c>
    </row>
    <row r="250" spans="1:3" ht="15.75" x14ac:dyDescent="0.25">
      <c r="A250" s="232" t="s">
        <v>960</v>
      </c>
      <c r="B250" s="233" t="s">
        <v>471</v>
      </c>
      <c r="C250" s="234">
        <v>9520</v>
      </c>
    </row>
    <row r="251" spans="1:3" ht="15.75" x14ac:dyDescent="0.25">
      <c r="A251" s="232" t="s">
        <v>961</v>
      </c>
      <c r="B251" s="233" t="s">
        <v>482</v>
      </c>
      <c r="C251" s="234">
        <v>10940</v>
      </c>
    </row>
    <row r="252" spans="1:3" ht="15.75" x14ac:dyDescent="0.25">
      <c r="A252" s="232" t="s">
        <v>962</v>
      </c>
      <c r="B252" s="233" t="s">
        <v>693</v>
      </c>
      <c r="C252" s="234">
        <v>8990</v>
      </c>
    </row>
    <row r="253" spans="1:3" ht="15.75" x14ac:dyDescent="0.25">
      <c r="A253" s="232" t="s">
        <v>963</v>
      </c>
      <c r="B253" s="233" t="s">
        <v>469</v>
      </c>
      <c r="C253" s="234">
        <v>8961.68</v>
      </c>
    </row>
    <row r="254" spans="1:3" ht="15.75" x14ac:dyDescent="0.25">
      <c r="A254" s="232" t="s">
        <v>964</v>
      </c>
      <c r="B254" s="233" t="s">
        <v>469</v>
      </c>
      <c r="C254" s="234">
        <v>8961.68</v>
      </c>
    </row>
    <row r="255" spans="1:3" ht="15.75" x14ac:dyDescent="0.25">
      <c r="A255" s="232" t="s">
        <v>965</v>
      </c>
      <c r="B255" s="233" t="s">
        <v>469</v>
      </c>
      <c r="C255" s="234">
        <v>20958</v>
      </c>
    </row>
    <row r="256" spans="1:3" ht="15.75" x14ac:dyDescent="0.25">
      <c r="A256" s="232" t="s">
        <v>966</v>
      </c>
      <c r="B256" s="233" t="s">
        <v>471</v>
      </c>
      <c r="C256" s="234">
        <v>5289</v>
      </c>
    </row>
    <row r="257" spans="1:3" ht="15.75" x14ac:dyDescent="0.25">
      <c r="A257" s="232" t="s">
        <v>967</v>
      </c>
      <c r="B257" s="233" t="s">
        <v>474</v>
      </c>
      <c r="C257" s="234">
        <v>13200</v>
      </c>
    </row>
    <row r="258" spans="1:3" ht="15.75" x14ac:dyDescent="0.25">
      <c r="A258" s="232" t="s">
        <v>968</v>
      </c>
      <c r="B258" s="233" t="s">
        <v>469</v>
      </c>
      <c r="C258" s="234">
        <v>15725</v>
      </c>
    </row>
    <row r="259" spans="1:3" ht="15.75" x14ac:dyDescent="0.25">
      <c r="A259" s="232" t="s">
        <v>969</v>
      </c>
      <c r="B259" s="233" t="s">
        <v>487</v>
      </c>
      <c r="C259" s="234">
        <v>8750</v>
      </c>
    </row>
    <row r="260" spans="1:3" ht="15.75" x14ac:dyDescent="0.25">
      <c r="A260" s="232" t="s">
        <v>970</v>
      </c>
      <c r="B260" s="233" t="s">
        <v>480</v>
      </c>
      <c r="C260" s="234">
        <v>9550</v>
      </c>
    </row>
    <row r="261" spans="1:3" ht="15.75" x14ac:dyDescent="0.25">
      <c r="A261" s="232" t="s">
        <v>971</v>
      </c>
      <c r="B261" s="233" t="s">
        <v>491</v>
      </c>
      <c r="C261" s="234">
        <v>16999</v>
      </c>
    </row>
    <row r="262" spans="1:3" ht="15.75" x14ac:dyDescent="0.25">
      <c r="A262" s="232" t="s">
        <v>972</v>
      </c>
      <c r="B262" s="233" t="s">
        <v>480</v>
      </c>
      <c r="C262" s="234">
        <v>9550</v>
      </c>
    </row>
    <row r="263" spans="1:3" ht="15.75" x14ac:dyDescent="0.25">
      <c r="A263" s="232" t="s">
        <v>973</v>
      </c>
      <c r="B263" s="233" t="s">
        <v>469</v>
      </c>
      <c r="C263" s="234">
        <v>22627.5</v>
      </c>
    </row>
    <row r="264" spans="1:3" ht="15.75" x14ac:dyDescent="0.25">
      <c r="A264" s="232" t="s">
        <v>974</v>
      </c>
      <c r="B264" s="233" t="s">
        <v>471</v>
      </c>
      <c r="C264" s="234">
        <v>3515.77</v>
      </c>
    </row>
    <row r="265" spans="1:3" ht="15.75" x14ac:dyDescent="0.25">
      <c r="A265" s="232" t="s">
        <v>975</v>
      </c>
      <c r="B265" s="233" t="s">
        <v>469</v>
      </c>
      <c r="C265" s="234">
        <v>18741.669999999998</v>
      </c>
    </row>
    <row r="266" spans="1:3" ht="15.75" x14ac:dyDescent="0.25">
      <c r="A266" s="232" t="s">
        <v>976</v>
      </c>
      <c r="B266" s="233" t="s">
        <v>469</v>
      </c>
      <c r="C266" s="234">
        <v>18741.669999999998</v>
      </c>
    </row>
    <row r="267" spans="1:3" ht="15.75" x14ac:dyDescent="0.25">
      <c r="A267" s="232" t="s">
        <v>977</v>
      </c>
      <c r="B267" s="233" t="s">
        <v>488</v>
      </c>
      <c r="C267" s="234">
        <v>5328.57</v>
      </c>
    </row>
    <row r="268" spans="1:3" ht="15.75" x14ac:dyDescent="0.25">
      <c r="A268" s="232" t="s">
        <v>978</v>
      </c>
      <c r="B268" s="233" t="s">
        <v>469</v>
      </c>
      <c r="C268" s="234">
        <v>15085</v>
      </c>
    </row>
    <row r="269" spans="1:3" ht="15.75" x14ac:dyDescent="0.25">
      <c r="A269" s="232" t="s">
        <v>979</v>
      </c>
      <c r="B269" s="233" t="s">
        <v>514</v>
      </c>
      <c r="C269" s="234">
        <v>13793</v>
      </c>
    </row>
    <row r="270" spans="1:3" ht="15.75" x14ac:dyDescent="0.25">
      <c r="A270" s="232" t="s">
        <v>980</v>
      </c>
      <c r="B270" s="233" t="s">
        <v>469</v>
      </c>
      <c r="C270" s="234">
        <v>13793</v>
      </c>
    </row>
    <row r="271" spans="1:3" ht="15.75" x14ac:dyDescent="0.25">
      <c r="A271" s="232" t="s">
        <v>981</v>
      </c>
      <c r="B271" s="233" t="s">
        <v>471</v>
      </c>
      <c r="C271" s="234">
        <v>9520</v>
      </c>
    </row>
    <row r="272" spans="1:3" ht="15.75" x14ac:dyDescent="0.25">
      <c r="A272" s="232" t="s">
        <v>982</v>
      </c>
      <c r="B272" s="233" t="s">
        <v>502</v>
      </c>
      <c r="C272" s="234">
        <v>8550</v>
      </c>
    </row>
    <row r="273" spans="1:3" ht="15.75" x14ac:dyDescent="0.25">
      <c r="A273" s="232" t="s">
        <v>983</v>
      </c>
      <c r="B273" s="233" t="s">
        <v>469</v>
      </c>
      <c r="C273" s="234">
        <v>8990</v>
      </c>
    </row>
    <row r="274" spans="1:3" ht="15.75" x14ac:dyDescent="0.25">
      <c r="A274" s="232" t="s">
        <v>984</v>
      </c>
      <c r="B274" s="233" t="s">
        <v>469</v>
      </c>
      <c r="C274" s="234">
        <v>8961.68</v>
      </c>
    </row>
    <row r="275" spans="1:3" ht="15.75" x14ac:dyDescent="0.25">
      <c r="A275" s="232" t="s">
        <v>1522</v>
      </c>
      <c r="B275" s="233" t="s">
        <v>470</v>
      </c>
      <c r="C275" s="234">
        <v>9350</v>
      </c>
    </row>
    <row r="276" spans="1:3" ht="15.75" x14ac:dyDescent="0.25">
      <c r="A276" s="232" t="s">
        <v>1523</v>
      </c>
      <c r="B276" s="233" t="s">
        <v>1527</v>
      </c>
      <c r="C276" s="234">
        <v>7566</v>
      </c>
    </row>
    <row r="277" spans="1:3" ht="15.75" x14ac:dyDescent="0.25">
      <c r="A277" s="232" t="s">
        <v>1524</v>
      </c>
      <c r="B277" s="233" t="s">
        <v>469</v>
      </c>
      <c r="C277" s="234">
        <v>14224.14</v>
      </c>
    </row>
    <row r="278" spans="1:3" ht="15.75" x14ac:dyDescent="0.25">
      <c r="A278" s="232" t="s">
        <v>988</v>
      </c>
      <c r="B278" s="233" t="s">
        <v>515</v>
      </c>
      <c r="C278" s="234">
        <v>2694</v>
      </c>
    </row>
    <row r="279" spans="1:3" ht="15.75" x14ac:dyDescent="0.25">
      <c r="A279" s="232" t="s">
        <v>989</v>
      </c>
      <c r="B279" s="233" t="s">
        <v>515</v>
      </c>
      <c r="C279" s="234">
        <v>2694</v>
      </c>
    </row>
    <row r="280" spans="1:3" ht="15.75" x14ac:dyDescent="0.25">
      <c r="A280" s="232" t="s">
        <v>990</v>
      </c>
      <c r="B280" s="233" t="s">
        <v>516</v>
      </c>
      <c r="C280" s="234">
        <v>3259</v>
      </c>
    </row>
    <row r="281" spans="1:3" ht="15.75" x14ac:dyDescent="0.25">
      <c r="A281" s="232" t="s">
        <v>991</v>
      </c>
      <c r="B281" s="233" t="s">
        <v>516</v>
      </c>
      <c r="C281" s="234">
        <v>3259</v>
      </c>
    </row>
    <row r="282" spans="1:3" ht="15.75" x14ac:dyDescent="0.25">
      <c r="A282" s="232" t="s">
        <v>992</v>
      </c>
      <c r="B282" s="233" t="s">
        <v>517</v>
      </c>
      <c r="C282" s="234">
        <v>2607.83</v>
      </c>
    </row>
    <row r="283" spans="1:3" ht="15.75" x14ac:dyDescent="0.25">
      <c r="A283" s="232" t="s">
        <v>993</v>
      </c>
      <c r="B283" s="233" t="s">
        <v>518</v>
      </c>
      <c r="C283" s="234">
        <v>4150</v>
      </c>
    </row>
    <row r="284" spans="1:3" ht="15.75" x14ac:dyDescent="0.25">
      <c r="A284" s="232" t="s">
        <v>994</v>
      </c>
      <c r="B284" s="233" t="s">
        <v>516</v>
      </c>
      <c r="C284" s="234">
        <v>2694</v>
      </c>
    </row>
    <row r="285" spans="1:3" ht="15.75" x14ac:dyDescent="0.25">
      <c r="A285" s="232" t="s">
        <v>995</v>
      </c>
      <c r="B285" s="233" t="s">
        <v>516</v>
      </c>
      <c r="C285" s="234">
        <v>2694</v>
      </c>
    </row>
    <row r="286" spans="1:3" ht="15.75" x14ac:dyDescent="0.25">
      <c r="A286" s="232" t="s">
        <v>996</v>
      </c>
      <c r="B286" s="233" t="s">
        <v>516</v>
      </c>
      <c r="C286" s="234">
        <v>3580</v>
      </c>
    </row>
    <row r="287" spans="1:3" ht="15.75" x14ac:dyDescent="0.25">
      <c r="A287" s="232" t="s">
        <v>997</v>
      </c>
      <c r="B287" s="233" t="s">
        <v>520</v>
      </c>
      <c r="C287" s="234">
        <v>18463</v>
      </c>
    </row>
    <row r="288" spans="1:3" ht="15.75" x14ac:dyDescent="0.25">
      <c r="A288" s="232" t="s">
        <v>998</v>
      </c>
      <c r="B288" s="233" t="s">
        <v>520</v>
      </c>
      <c r="C288" s="234">
        <v>18463</v>
      </c>
    </row>
    <row r="289" spans="1:3" ht="15.75" x14ac:dyDescent="0.25">
      <c r="A289" s="232" t="s">
        <v>999</v>
      </c>
      <c r="B289" s="233" t="s">
        <v>516</v>
      </c>
      <c r="C289" s="234">
        <v>10274</v>
      </c>
    </row>
    <row r="290" spans="1:3" ht="15.75" x14ac:dyDescent="0.25">
      <c r="A290" s="232" t="s">
        <v>1000</v>
      </c>
      <c r="B290" s="233" t="s">
        <v>516</v>
      </c>
      <c r="C290" s="234">
        <v>10274</v>
      </c>
    </row>
    <row r="291" spans="1:3" ht="15.75" x14ac:dyDescent="0.25">
      <c r="A291" s="232" t="s">
        <v>1001</v>
      </c>
      <c r="B291" s="233" t="s">
        <v>516</v>
      </c>
      <c r="C291" s="234">
        <v>10274</v>
      </c>
    </row>
    <row r="292" spans="1:3" ht="15.75" x14ac:dyDescent="0.25">
      <c r="A292" s="232" t="s">
        <v>1002</v>
      </c>
      <c r="B292" s="233" t="s">
        <v>516</v>
      </c>
      <c r="C292" s="234">
        <v>10274</v>
      </c>
    </row>
    <row r="293" spans="1:3" ht="15.75" x14ac:dyDescent="0.25">
      <c r="A293" s="232" t="s">
        <v>1003</v>
      </c>
      <c r="B293" s="233" t="s">
        <v>516</v>
      </c>
      <c r="C293" s="234">
        <v>10274</v>
      </c>
    </row>
    <row r="294" spans="1:3" ht="15.75" x14ac:dyDescent="0.25">
      <c r="A294" s="232" t="s">
        <v>1004</v>
      </c>
      <c r="B294" s="233" t="s">
        <v>516</v>
      </c>
      <c r="C294" s="234">
        <v>10274</v>
      </c>
    </row>
    <row r="295" spans="1:3" ht="15.75" x14ac:dyDescent="0.25">
      <c r="A295" s="232" t="s">
        <v>1005</v>
      </c>
      <c r="B295" s="233" t="s">
        <v>516</v>
      </c>
      <c r="C295" s="234">
        <v>10274</v>
      </c>
    </row>
    <row r="296" spans="1:3" ht="15.75" x14ac:dyDescent="0.25">
      <c r="A296" s="232" t="s">
        <v>1006</v>
      </c>
      <c r="B296" s="233" t="s">
        <v>516</v>
      </c>
      <c r="C296" s="234">
        <v>10274</v>
      </c>
    </row>
    <row r="297" spans="1:3" ht="15.75" x14ac:dyDescent="0.25">
      <c r="A297" s="232" t="s">
        <v>1007</v>
      </c>
      <c r="B297" s="233" t="s">
        <v>516</v>
      </c>
      <c r="C297" s="234">
        <v>10274</v>
      </c>
    </row>
    <row r="298" spans="1:3" ht="15.75" x14ac:dyDescent="0.25">
      <c r="A298" s="232" t="s">
        <v>1008</v>
      </c>
      <c r="B298" s="233" t="s">
        <v>516</v>
      </c>
      <c r="C298" s="234">
        <v>12242</v>
      </c>
    </row>
    <row r="299" spans="1:3" ht="15.75" x14ac:dyDescent="0.25">
      <c r="A299" s="232" t="s">
        <v>1009</v>
      </c>
      <c r="B299" s="233" t="s">
        <v>516</v>
      </c>
      <c r="C299" s="234">
        <v>12242</v>
      </c>
    </row>
    <row r="300" spans="1:3" ht="15.75" x14ac:dyDescent="0.25">
      <c r="A300" s="232" t="s">
        <v>1010</v>
      </c>
      <c r="B300" s="233" t="s">
        <v>516</v>
      </c>
      <c r="C300" s="234">
        <v>12242</v>
      </c>
    </row>
    <row r="301" spans="1:3" ht="15.75" x14ac:dyDescent="0.25">
      <c r="A301" s="232" t="s">
        <v>1011</v>
      </c>
      <c r="B301" s="233" t="s">
        <v>516</v>
      </c>
      <c r="C301" s="234">
        <v>12242</v>
      </c>
    </row>
    <row r="302" spans="1:3" ht="15.75" x14ac:dyDescent="0.25">
      <c r="A302" s="232" t="s">
        <v>1012</v>
      </c>
      <c r="B302" s="233" t="s">
        <v>516</v>
      </c>
      <c r="C302" s="234">
        <v>12242</v>
      </c>
    </row>
    <row r="303" spans="1:3" ht="15.75" x14ac:dyDescent="0.25">
      <c r="A303" s="232" t="s">
        <v>1013</v>
      </c>
      <c r="B303" s="233" t="s">
        <v>516</v>
      </c>
      <c r="C303" s="234">
        <v>12242</v>
      </c>
    </row>
    <row r="304" spans="1:3" ht="15.75" x14ac:dyDescent="0.25">
      <c r="A304" s="232" t="s">
        <v>1014</v>
      </c>
      <c r="B304" s="233" t="s">
        <v>521</v>
      </c>
      <c r="C304" s="234">
        <v>9050</v>
      </c>
    </row>
    <row r="305" spans="1:3" ht="15.75" x14ac:dyDescent="0.25">
      <c r="A305" s="232" t="s">
        <v>1015</v>
      </c>
      <c r="B305" s="233" t="s">
        <v>522</v>
      </c>
      <c r="C305" s="234">
        <v>9050</v>
      </c>
    </row>
    <row r="306" spans="1:3" ht="15.75" x14ac:dyDescent="0.25">
      <c r="A306" s="232" t="s">
        <v>1016</v>
      </c>
      <c r="B306" s="233" t="s">
        <v>523</v>
      </c>
      <c r="C306" s="234">
        <v>4070</v>
      </c>
    </row>
    <row r="307" spans="1:3" ht="15.75" x14ac:dyDescent="0.25">
      <c r="A307" s="232" t="s">
        <v>1017</v>
      </c>
      <c r="B307" s="233" t="s">
        <v>523</v>
      </c>
      <c r="C307" s="234">
        <v>4070</v>
      </c>
    </row>
    <row r="308" spans="1:3" ht="15.75" x14ac:dyDescent="0.25">
      <c r="A308" s="232" t="s">
        <v>1018</v>
      </c>
      <c r="B308" s="233" t="s">
        <v>523</v>
      </c>
      <c r="C308" s="234">
        <v>4070</v>
      </c>
    </row>
    <row r="309" spans="1:3" ht="15.75" x14ac:dyDescent="0.25">
      <c r="A309" s="232" t="s">
        <v>1019</v>
      </c>
      <c r="B309" s="233" t="s">
        <v>523</v>
      </c>
      <c r="C309" s="234">
        <v>4070</v>
      </c>
    </row>
    <row r="310" spans="1:3" ht="15.75" x14ac:dyDescent="0.25">
      <c r="A310" s="232" t="s">
        <v>1020</v>
      </c>
      <c r="B310" s="233" t="s">
        <v>523</v>
      </c>
      <c r="C310" s="234">
        <v>4070</v>
      </c>
    </row>
    <row r="311" spans="1:3" ht="15.75" x14ac:dyDescent="0.25">
      <c r="A311" s="232" t="s">
        <v>1021</v>
      </c>
      <c r="B311" s="233" t="s">
        <v>523</v>
      </c>
      <c r="C311" s="234">
        <v>4070</v>
      </c>
    </row>
    <row r="312" spans="1:3" ht="15.75" x14ac:dyDescent="0.25">
      <c r="A312" s="232" t="s">
        <v>1022</v>
      </c>
      <c r="B312" s="233" t="s">
        <v>523</v>
      </c>
      <c r="C312" s="234">
        <v>4070</v>
      </c>
    </row>
    <row r="313" spans="1:3" ht="15.75" x14ac:dyDescent="0.25">
      <c r="A313" s="232" t="s">
        <v>1023</v>
      </c>
      <c r="B313" s="233" t="s">
        <v>515</v>
      </c>
      <c r="C313" s="234">
        <v>2694</v>
      </c>
    </row>
    <row r="314" spans="1:3" ht="15.75" x14ac:dyDescent="0.25">
      <c r="A314" s="232" t="s">
        <v>1024</v>
      </c>
      <c r="B314" s="233" t="s">
        <v>515</v>
      </c>
      <c r="C314" s="234">
        <v>2694</v>
      </c>
    </row>
    <row r="315" spans="1:3" ht="31.5" x14ac:dyDescent="0.25">
      <c r="A315" s="232" t="s">
        <v>1025</v>
      </c>
      <c r="B315" s="233" t="s">
        <v>524</v>
      </c>
      <c r="C315" s="234">
        <v>2867</v>
      </c>
    </row>
    <row r="316" spans="1:3" ht="15.75" x14ac:dyDescent="0.25">
      <c r="A316" s="232" t="s">
        <v>1026</v>
      </c>
      <c r="B316" s="233" t="s">
        <v>526</v>
      </c>
      <c r="C316" s="234">
        <v>3050</v>
      </c>
    </row>
    <row r="317" spans="1:3" ht="15.75" x14ac:dyDescent="0.25">
      <c r="A317" s="232" t="s">
        <v>1027</v>
      </c>
      <c r="B317" s="233" t="s">
        <v>527</v>
      </c>
      <c r="C317" s="234">
        <v>3072</v>
      </c>
    </row>
    <row r="318" spans="1:3" ht="15.75" x14ac:dyDescent="0.25">
      <c r="A318" s="232" t="s">
        <v>1028</v>
      </c>
      <c r="B318" s="233" t="s">
        <v>516</v>
      </c>
      <c r="C318" s="234">
        <v>5166.75</v>
      </c>
    </row>
    <row r="319" spans="1:3" ht="15.75" x14ac:dyDescent="0.25">
      <c r="A319" s="232" t="s">
        <v>1029</v>
      </c>
      <c r="B319" s="233" t="s">
        <v>516</v>
      </c>
      <c r="C319" s="234">
        <v>2694</v>
      </c>
    </row>
    <row r="320" spans="1:3" ht="15.75" x14ac:dyDescent="0.25">
      <c r="A320" s="232" t="s">
        <v>1030</v>
      </c>
      <c r="B320" s="233" t="s">
        <v>550</v>
      </c>
      <c r="C320" s="234">
        <v>3670</v>
      </c>
    </row>
    <row r="321" spans="1:3" ht="15.75" x14ac:dyDescent="0.25">
      <c r="A321" s="232" t="s">
        <v>1031</v>
      </c>
      <c r="B321" s="233" t="s">
        <v>694</v>
      </c>
      <c r="C321" s="234">
        <v>3877.59</v>
      </c>
    </row>
    <row r="322" spans="1:3" ht="15.75" x14ac:dyDescent="0.25">
      <c r="A322" s="232" t="s">
        <v>1032</v>
      </c>
      <c r="B322" s="233" t="s">
        <v>515</v>
      </c>
      <c r="C322" s="234">
        <v>2694</v>
      </c>
    </row>
    <row r="323" spans="1:3" ht="15.75" x14ac:dyDescent="0.25">
      <c r="A323" s="232" t="s">
        <v>1033</v>
      </c>
      <c r="B323" s="233" t="s">
        <v>515</v>
      </c>
      <c r="C323" s="234">
        <v>2694</v>
      </c>
    </row>
    <row r="324" spans="1:3" ht="15.75" x14ac:dyDescent="0.25">
      <c r="A324" s="232" t="s">
        <v>1034</v>
      </c>
      <c r="B324" s="233" t="s">
        <v>515</v>
      </c>
      <c r="C324" s="234">
        <v>2694</v>
      </c>
    </row>
    <row r="325" spans="1:3" ht="15" customHeight="1" x14ac:dyDescent="0.25">
      <c r="A325" s="232" t="s">
        <v>1035</v>
      </c>
      <c r="B325" s="233" t="s">
        <v>528</v>
      </c>
      <c r="C325" s="234">
        <v>3600</v>
      </c>
    </row>
    <row r="326" spans="1:3" ht="15.75" x14ac:dyDescent="0.25">
      <c r="A326" s="232" t="s">
        <v>1036</v>
      </c>
      <c r="B326" s="233" t="s">
        <v>529</v>
      </c>
      <c r="C326" s="234">
        <v>3381.3</v>
      </c>
    </row>
    <row r="327" spans="1:3" ht="15.75" x14ac:dyDescent="0.25">
      <c r="A327" s="232" t="s">
        <v>1037</v>
      </c>
      <c r="B327" s="233" t="s">
        <v>516</v>
      </c>
      <c r="C327" s="234">
        <v>4385</v>
      </c>
    </row>
    <row r="328" spans="1:3" ht="15.75" x14ac:dyDescent="0.25">
      <c r="A328" s="232" t="s">
        <v>1038</v>
      </c>
      <c r="B328" s="233" t="s">
        <v>530</v>
      </c>
      <c r="C328" s="234">
        <v>45450.94</v>
      </c>
    </row>
    <row r="329" spans="1:3" ht="15.75" x14ac:dyDescent="0.25">
      <c r="A329" s="232" t="s">
        <v>1039</v>
      </c>
      <c r="B329" s="233" t="s">
        <v>530</v>
      </c>
      <c r="C329" s="234">
        <v>45450.94</v>
      </c>
    </row>
    <row r="330" spans="1:3" ht="15.75" x14ac:dyDescent="0.25">
      <c r="A330" s="232" t="s">
        <v>1478</v>
      </c>
      <c r="B330" s="233" t="s">
        <v>1482</v>
      </c>
      <c r="C330" s="234">
        <v>8400</v>
      </c>
    </row>
    <row r="331" spans="1:3" ht="15" customHeight="1" x14ac:dyDescent="0.25">
      <c r="A331" s="232" t="s">
        <v>1040</v>
      </c>
      <c r="B331" s="233" t="s">
        <v>531</v>
      </c>
      <c r="C331" s="234">
        <v>4160</v>
      </c>
    </row>
    <row r="332" spans="1:3" ht="15.75" x14ac:dyDescent="0.25">
      <c r="A332" s="232" t="s">
        <v>1041</v>
      </c>
      <c r="B332" s="233" t="s">
        <v>557</v>
      </c>
      <c r="C332" s="234">
        <v>11000</v>
      </c>
    </row>
    <row r="333" spans="1:3" ht="15.75" x14ac:dyDescent="0.25">
      <c r="A333" s="232" t="s">
        <v>1042</v>
      </c>
      <c r="B333" s="233" t="s">
        <v>532</v>
      </c>
      <c r="C333" s="234">
        <v>2867</v>
      </c>
    </row>
    <row r="334" spans="1:3" ht="15.75" x14ac:dyDescent="0.25">
      <c r="A334" s="232" t="s">
        <v>1043</v>
      </c>
      <c r="B334" s="233" t="s">
        <v>533</v>
      </c>
      <c r="C334" s="234">
        <v>3072</v>
      </c>
    </row>
    <row r="335" spans="1:3" ht="15.75" x14ac:dyDescent="0.25">
      <c r="A335" s="232" t="s">
        <v>1044</v>
      </c>
      <c r="B335" s="233" t="s">
        <v>534</v>
      </c>
      <c r="C335" s="234">
        <v>2607.8200000000002</v>
      </c>
    </row>
    <row r="336" spans="1:3" ht="15.75" x14ac:dyDescent="0.25">
      <c r="A336" s="232" t="s">
        <v>1045</v>
      </c>
      <c r="B336" s="233" t="s">
        <v>535</v>
      </c>
      <c r="C336" s="234">
        <v>4450</v>
      </c>
    </row>
    <row r="337" spans="1:3" ht="15.75" x14ac:dyDescent="0.25">
      <c r="A337" s="232" t="s">
        <v>1046</v>
      </c>
      <c r="B337" s="233" t="s">
        <v>535</v>
      </c>
      <c r="C337" s="234">
        <v>4199</v>
      </c>
    </row>
    <row r="338" spans="1:3" ht="15.75" x14ac:dyDescent="0.25">
      <c r="A338" s="232" t="s">
        <v>1047</v>
      </c>
      <c r="B338" s="233" t="s">
        <v>536</v>
      </c>
      <c r="C338" s="234">
        <v>2868.5</v>
      </c>
    </row>
    <row r="339" spans="1:3" ht="15.75" x14ac:dyDescent="0.25">
      <c r="A339" s="232" t="s">
        <v>1048</v>
      </c>
      <c r="B339" s="233" t="s">
        <v>538</v>
      </c>
      <c r="C339" s="234">
        <v>10395</v>
      </c>
    </row>
    <row r="340" spans="1:3" ht="15.75" x14ac:dyDescent="0.25">
      <c r="A340" s="232" t="s">
        <v>1049</v>
      </c>
      <c r="B340" s="233" t="s">
        <v>539</v>
      </c>
      <c r="C340" s="234">
        <v>9315</v>
      </c>
    </row>
    <row r="341" spans="1:3" ht="15.75" x14ac:dyDescent="0.25">
      <c r="A341" s="232" t="s">
        <v>1050</v>
      </c>
      <c r="B341" s="233" t="s">
        <v>540</v>
      </c>
      <c r="C341" s="234">
        <v>7322</v>
      </c>
    </row>
    <row r="342" spans="1:3" ht="31.5" x14ac:dyDescent="0.25">
      <c r="A342" s="232" t="s">
        <v>1051</v>
      </c>
      <c r="B342" s="233" t="s">
        <v>541</v>
      </c>
      <c r="C342" s="234">
        <v>21530</v>
      </c>
    </row>
    <row r="343" spans="1:3" ht="31.5" x14ac:dyDescent="0.25">
      <c r="A343" s="232" t="s">
        <v>1052</v>
      </c>
      <c r="B343" s="233" t="s">
        <v>542</v>
      </c>
      <c r="C343" s="234">
        <v>21530</v>
      </c>
    </row>
    <row r="344" spans="1:3" ht="15.75" x14ac:dyDescent="0.25">
      <c r="A344" s="232" t="s">
        <v>1053</v>
      </c>
      <c r="B344" s="233" t="s">
        <v>543</v>
      </c>
      <c r="C344" s="234">
        <v>3995</v>
      </c>
    </row>
    <row r="345" spans="1:3" ht="31.5" x14ac:dyDescent="0.25">
      <c r="A345" s="232" t="s">
        <v>1054</v>
      </c>
      <c r="B345" s="233" t="s">
        <v>544</v>
      </c>
      <c r="C345" s="234">
        <v>9051.7199999999993</v>
      </c>
    </row>
    <row r="346" spans="1:3" ht="31.5" x14ac:dyDescent="0.25">
      <c r="A346" s="232" t="s">
        <v>1055</v>
      </c>
      <c r="B346" s="233" t="s">
        <v>544</v>
      </c>
      <c r="C346" s="234">
        <v>9051.7199999999993</v>
      </c>
    </row>
    <row r="347" spans="1:3" ht="15.75" x14ac:dyDescent="0.25">
      <c r="A347" s="232" t="s">
        <v>1056</v>
      </c>
      <c r="B347" s="233" t="s">
        <v>545</v>
      </c>
      <c r="C347" s="234">
        <v>3307</v>
      </c>
    </row>
    <row r="348" spans="1:3" ht="15.75" x14ac:dyDescent="0.25">
      <c r="A348" s="232" t="s">
        <v>1057</v>
      </c>
      <c r="B348" s="233" t="s">
        <v>721</v>
      </c>
      <c r="C348" s="234">
        <v>5361</v>
      </c>
    </row>
    <row r="349" spans="1:3" ht="15.75" x14ac:dyDescent="0.25">
      <c r="A349" s="232" t="s">
        <v>1058</v>
      </c>
      <c r="B349" s="233" t="s">
        <v>515</v>
      </c>
      <c r="C349" s="234">
        <v>2694</v>
      </c>
    </row>
    <row r="350" spans="1:3" ht="15.75" x14ac:dyDescent="0.25">
      <c r="A350" s="232" t="s">
        <v>1059</v>
      </c>
      <c r="B350" s="233" t="s">
        <v>532</v>
      </c>
      <c r="C350" s="234">
        <v>2867</v>
      </c>
    </row>
    <row r="351" spans="1:3" ht="15.75" x14ac:dyDescent="0.25">
      <c r="A351" s="232" t="s">
        <v>1060</v>
      </c>
      <c r="B351" s="233" t="s">
        <v>516</v>
      </c>
      <c r="C351" s="234">
        <v>5166.75</v>
      </c>
    </row>
    <row r="352" spans="1:3" ht="15.75" x14ac:dyDescent="0.25">
      <c r="A352" s="232" t="s">
        <v>1061</v>
      </c>
      <c r="B352" s="233" t="s">
        <v>695</v>
      </c>
      <c r="C352" s="234">
        <v>3775.5</v>
      </c>
    </row>
    <row r="353" spans="1:3" ht="15.75" x14ac:dyDescent="0.25">
      <c r="A353" s="232" t="s">
        <v>1062</v>
      </c>
      <c r="B353" s="233" t="s">
        <v>722</v>
      </c>
      <c r="C353" s="234">
        <v>16460.5</v>
      </c>
    </row>
    <row r="354" spans="1:3" ht="15.75" x14ac:dyDescent="0.25">
      <c r="A354" s="232" t="s">
        <v>1063</v>
      </c>
      <c r="B354" s="233" t="s">
        <v>515</v>
      </c>
      <c r="C354" s="234">
        <v>2694</v>
      </c>
    </row>
    <row r="355" spans="1:3" ht="15.75" x14ac:dyDescent="0.25">
      <c r="A355" s="232" t="s">
        <v>1064</v>
      </c>
      <c r="B355" s="233" t="s">
        <v>532</v>
      </c>
      <c r="C355" s="234">
        <v>2867</v>
      </c>
    </row>
    <row r="356" spans="1:3" ht="15.75" x14ac:dyDescent="0.25">
      <c r="A356" s="232" t="s">
        <v>1065</v>
      </c>
      <c r="B356" s="233" t="s">
        <v>533</v>
      </c>
      <c r="C356" s="234">
        <v>3072</v>
      </c>
    </row>
    <row r="357" spans="1:3" ht="31.5" x14ac:dyDescent="0.25">
      <c r="A357" s="232" t="s">
        <v>1066</v>
      </c>
      <c r="B357" s="233" t="s">
        <v>546</v>
      </c>
      <c r="C357" s="234">
        <v>2664</v>
      </c>
    </row>
    <row r="358" spans="1:3" ht="15.75" x14ac:dyDescent="0.25">
      <c r="A358" s="232" t="s">
        <v>1067</v>
      </c>
      <c r="B358" s="233" t="s">
        <v>547</v>
      </c>
      <c r="C358" s="234">
        <v>2760</v>
      </c>
    </row>
    <row r="359" spans="1:3" ht="15.75" x14ac:dyDescent="0.25">
      <c r="A359" s="232" t="s">
        <v>1068</v>
      </c>
      <c r="B359" s="233" t="s">
        <v>547</v>
      </c>
      <c r="C359" s="234">
        <v>2760</v>
      </c>
    </row>
    <row r="360" spans="1:3" ht="15.75" x14ac:dyDescent="0.25">
      <c r="A360" s="232" t="s">
        <v>1069</v>
      </c>
      <c r="B360" s="233" t="s">
        <v>547</v>
      </c>
      <c r="C360" s="234">
        <v>2760</v>
      </c>
    </row>
    <row r="361" spans="1:3" ht="15.75" x14ac:dyDescent="0.25">
      <c r="A361" s="232" t="s">
        <v>1070</v>
      </c>
      <c r="B361" s="233" t="s">
        <v>547</v>
      </c>
      <c r="C361" s="234">
        <v>2760</v>
      </c>
    </row>
    <row r="362" spans="1:3" ht="15.75" x14ac:dyDescent="0.25">
      <c r="A362" s="232" t="s">
        <v>1071</v>
      </c>
      <c r="B362" s="233" t="s">
        <v>547</v>
      </c>
      <c r="C362" s="234">
        <v>2760</v>
      </c>
    </row>
    <row r="363" spans="1:3" ht="15.75" x14ac:dyDescent="0.25">
      <c r="A363" s="232" t="s">
        <v>1072</v>
      </c>
      <c r="B363" s="233" t="s">
        <v>547</v>
      </c>
      <c r="C363" s="234">
        <v>2760</v>
      </c>
    </row>
    <row r="364" spans="1:3" ht="15.75" x14ac:dyDescent="0.25">
      <c r="A364" s="232" t="s">
        <v>1073</v>
      </c>
      <c r="B364" s="233" t="s">
        <v>547</v>
      </c>
      <c r="C364" s="234">
        <v>2760</v>
      </c>
    </row>
    <row r="365" spans="1:3" ht="15.75" x14ac:dyDescent="0.25">
      <c r="A365" s="232" t="s">
        <v>1074</v>
      </c>
      <c r="B365" s="233" t="s">
        <v>547</v>
      </c>
      <c r="C365" s="234">
        <v>2760</v>
      </c>
    </row>
    <row r="366" spans="1:3" ht="15.75" x14ac:dyDescent="0.25">
      <c r="A366" s="232" t="s">
        <v>1075</v>
      </c>
      <c r="B366" s="233" t="s">
        <v>547</v>
      </c>
      <c r="C366" s="234">
        <v>2760</v>
      </c>
    </row>
    <row r="367" spans="1:3" ht="15.75" x14ac:dyDescent="0.25">
      <c r="A367" s="232" t="s">
        <v>1076</v>
      </c>
      <c r="B367" s="233" t="s">
        <v>547</v>
      </c>
      <c r="C367" s="234">
        <v>2760</v>
      </c>
    </row>
    <row r="368" spans="1:3" ht="15" customHeight="1" x14ac:dyDescent="0.25">
      <c r="A368" s="232" t="s">
        <v>1077</v>
      </c>
      <c r="B368" s="233" t="s">
        <v>547</v>
      </c>
      <c r="C368" s="234">
        <v>2760</v>
      </c>
    </row>
    <row r="369" spans="1:3" ht="15.75" x14ac:dyDescent="0.25">
      <c r="A369" s="232" t="s">
        <v>1078</v>
      </c>
      <c r="B369" s="233" t="s">
        <v>547</v>
      </c>
      <c r="C369" s="234">
        <v>2760</v>
      </c>
    </row>
    <row r="370" spans="1:3" ht="15.75" x14ac:dyDescent="0.25">
      <c r="A370" s="232" t="s">
        <v>1079</v>
      </c>
      <c r="B370" s="233" t="s">
        <v>547</v>
      </c>
      <c r="C370" s="234">
        <v>2760</v>
      </c>
    </row>
    <row r="371" spans="1:3" ht="15" customHeight="1" x14ac:dyDescent="0.25">
      <c r="A371" s="232" t="s">
        <v>1080</v>
      </c>
      <c r="B371" s="233" t="s">
        <v>547</v>
      </c>
      <c r="C371" s="234">
        <v>2760</v>
      </c>
    </row>
    <row r="372" spans="1:3" ht="15.75" x14ac:dyDescent="0.25">
      <c r="A372" s="232" t="s">
        <v>1081</v>
      </c>
      <c r="B372" s="233" t="s">
        <v>547</v>
      </c>
      <c r="C372" s="234">
        <v>2760</v>
      </c>
    </row>
    <row r="373" spans="1:3" ht="15.75" x14ac:dyDescent="0.25">
      <c r="A373" s="232" t="s">
        <v>1082</v>
      </c>
      <c r="B373" s="233" t="s">
        <v>547</v>
      </c>
      <c r="C373" s="234">
        <v>2760</v>
      </c>
    </row>
    <row r="374" spans="1:3" ht="15" customHeight="1" x14ac:dyDescent="0.25">
      <c r="A374" s="232" t="s">
        <v>1083</v>
      </c>
      <c r="B374" s="233" t="s">
        <v>547</v>
      </c>
      <c r="C374" s="234">
        <v>2760</v>
      </c>
    </row>
    <row r="375" spans="1:3" ht="15.75" x14ac:dyDescent="0.25">
      <c r="A375" s="232" t="s">
        <v>1084</v>
      </c>
      <c r="B375" s="233" t="s">
        <v>547</v>
      </c>
      <c r="C375" s="234">
        <v>2760</v>
      </c>
    </row>
    <row r="376" spans="1:3" ht="15.75" x14ac:dyDescent="0.25">
      <c r="A376" s="232" t="s">
        <v>1085</v>
      </c>
      <c r="B376" s="233" t="s">
        <v>547</v>
      </c>
      <c r="C376" s="234">
        <v>2760</v>
      </c>
    </row>
    <row r="377" spans="1:3" ht="15" customHeight="1" x14ac:dyDescent="0.25">
      <c r="A377" s="232" t="s">
        <v>1086</v>
      </c>
      <c r="B377" s="233" t="s">
        <v>547</v>
      </c>
      <c r="C377" s="234">
        <v>2760</v>
      </c>
    </row>
    <row r="378" spans="1:3" ht="15.75" x14ac:dyDescent="0.25">
      <c r="A378" s="232" t="s">
        <v>1087</v>
      </c>
      <c r="B378" s="233" t="s">
        <v>547</v>
      </c>
      <c r="C378" s="234">
        <v>2760</v>
      </c>
    </row>
    <row r="379" spans="1:3" ht="15.75" x14ac:dyDescent="0.25">
      <c r="A379" s="232" t="s">
        <v>1088</v>
      </c>
      <c r="B379" s="233" t="s">
        <v>547</v>
      </c>
      <c r="C379" s="234">
        <v>2760</v>
      </c>
    </row>
    <row r="380" spans="1:3" ht="15.75" x14ac:dyDescent="0.25">
      <c r="A380" s="232" t="s">
        <v>1089</v>
      </c>
      <c r="B380" s="233" t="s">
        <v>547</v>
      </c>
      <c r="C380" s="234">
        <v>2760</v>
      </c>
    </row>
    <row r="381" spans="1:3" ht="15.75" x14ac:dyDescent="0.25">
      <c r="A381" s="232" t="s">
        <v>1090</v>
      </c>
      <c r="B381" s="233" t="s">
        <v>547</v>
      </c>
      <c r="C381" s="234">
        <v>2760</v>
      </c>
    </row>
    <row r="382" spans="1:3" ht="15.75" x14ac:dyDescent="0.25">
      <c r="A382" s="232" t="s">
        <v>1091</v>
      </c>
      <c r="B382" s="233" t="s">
        <v>547</v>
      </c>
      <c r="C382" s="234">
        <v>2760</v>
      </c>
    </row>
    <row r="383" spans="1:3" ht="15.75" x14ac:dyDescent="0.25">
      <c r="A383" s="232" t="s">
        <v>1092</v>
      </c>
      <c r="B383" s="233" t="s">
        <v>547</v>
      </c>
      <c r="C383" s="234">
        <v>2760</v>
      </c>
    </row>
    <row r="384" spans="1:3" ht="15.75" x14ac:dyDescent="0.25">
      <c r="A384" s="232" t="s">
        <v>1093</v>
      </c>
      <c r="B384" s="233" t="s">
        <v>547</v>
      </c>
      <c r="C384" s="234">
        <v>2760</v>
      </c>
    </row>
    <row r="385" spans="1:3" ht="15.75" x14ac:dyDescent="0.25">
      <c r="A385" s="232" t="s">
        <v>1094</v>
      </c>
      <c r="B385" s="233" t="s">
        <v>547</v>
      </c>
      <c r="C385" s="234">
        <v>2760</v>
      </c>
    </row>
    <row r="386" spans="1:3" ht="15.75" x14ac:dyDescent="0.25">
      <c r="A386" s="232" t="s">
        <v>1095</v>
      </c>
      <c r="B386" s="233" t="s">
        <v>547</v>
      </c>
      <c r="C386" s="234">
        <v>2760</v>
      </c>
    </row>
    <row r="387" spans="1:3" ht="15.75" x14ac:dyDescent="0.25">
      <c r="A387" s="232" t="s">
        <v>1096</v>
      </c>
      <c r="B387" s="233" t="s">
        <v>547</v>
      </c>
      <c r="C387" s="234">
        <v>2760</v>
      </c>
    </row>
    <row r="388" spans="1:3" ht="15.75" x14ac:dyDescent="0.25">
      <c r="A388" s="232" t="s">
        <v>1097</v>
      </c>
      <c r="B388" s="233" t="s">
        <v>547</v>
      </c>
      <c r="C388" s="234">
        <v>2760</v>
      </c>
    </row>
    <row r="389" spans="1:3" ht="15.75" x14ac:dyDescent="0.25">
      <c r="A389" s="232" t="s">
        <v>1098</v>
      </c>
      <c r="B389" s="233" t="s">
        <v>547</v>
      </c>
      <c r="C389" s="234">
        <v>2760</v>
      </c>
    </row>
    <row r="390" spans="1:3" ht="15.75" x14ac:dyDescent="0.25">
      <c r="A390" s="232" t="s">
        <v>1099</v>
      </c>
      <c r="B390" s="233" t="s">
        <v>547</v>
      </c>
      <c r="C390" s="234">
        <v>2760</v>
      </c>
    </row>
    <row r="391" spans="1:3" ht="15.75" x14ac:dyDescent="0.25">
      <c r="A391" s="232" t="s">
        <v>1100</v>
      </c>
      <c r="B391" s="233" t="s">
        <v>547</v>
      </c>
      <c r="C391" s="234">
        <v>2760</v>
      </c>
    </row>
    <row r="392" spans="1:3" ht="15.75" x14ac:dyDescent="0.25">
      <c r="A392" s="232" t="s">
        <v>1101</v>
      </c>
      <c r="B392" s="233" t="s">
        <v>547</v>
      </c>
      <c r="C392" s="234">
        <v>2760</v>
      </c>
    </row>
    <row r="393" spans="1:3" ht="15.75" x14ac:dyDescent="0.25">
      <c r="A393" s="232" t="s">
        <v>1102</v>
      </c>
      <c r="B393" s="233" t="s">
        <v>547</v>
      </c>
      <c r="C393" s="234">
        <v>2760</v>
      </c>
    </row>
    <row r="394" spans="1:3" ht="15.75" x14ac:dyDescent="0.25">
      <c r="A394" s="232" t="s">
        <v>1103</v>
      </c>
      <c r="B394" s="233" t="s">
        <v>547</v>
      </c>
      <c r="C394" s="234">
        <v>2760</v>
      </c>
    </row>
    <row r="395" spans="1:3" ht="15.75" x14ac:dyDescent="0.25">
      <c r="A395" s="232" t="s">
        <v>1104</v>
      </c>
      <c r="B395" s="233" t="s">
        <v>547</v>
      </c>
      <c r="C395" s="234">
        <v>2760</v>
      </c>
    </row>
    <row r="396" spans="1:3" ht="15.75" x14ac:dyDescent="0.25">
      <c r="A396" s="232" t="s">
        <v>1105</v>
      </c>
      <c r="B396" s="233" t="s">
        <v>547</v>
      </c>
      <c r="C396" s="234">
        <v>2760</v>
      </c>
    </row>
    <row r="397" spans="1:3" ht="15.75" x14ac:dyDescent="0.25">
      <c r="A397" s="232" t="s">
        <v>1106</v>
      </c>
      <c r="B397" s="233" t="s">
        <v>547</v>
      </c>
      <c r="C397" s="234">
        <v>2760</v>
      </c>
    </row>
    <row r="398" spans="1:3" ht="15.75" x14ac:dyDescent="0.25">
      <c r="A398" s="232" t="s">
        <v>1107</v>
      </c>
      <c r="B398" s="233" t="s">
        <v>547</v>
      </c>
      <c r="C398" s="234">
        <v>2760</v>
      </c>
    </row>
    <row r="399" spans="1:3" ht="15" customHeight="1" x14ac:dyDescent="0.25">
      <c r="A399" s="232" t="s">
        <v>1108</v>
      </c>
      <c r="B399" s="233" t="s">
        <v>547</v>
      </c>
      <c r="C399" s="234">
        <v>2760</v>
      </c>
    </row>
    <row r="400" spans="1:3" ht="15" customHeight="1" x14ac:dyDescent="0.25">
      <c r="A400" s="232" t="s">
        <v>1109</v>
      </c>
      <c r="B400" s="233" t="s">
        <v>547</v>
      </c>
      <c r="C400" s="234">
        <v>2760</v>
      </c>
    </row>
    <row r="401" spans="1:3" ht="15.75" x14ac:dyDescent="0.25">
      <c r="A401" s="232" t="s">
        <v>1110</v>
      </c>
      <c r="B401" s="233" t="s">
        <v>547</v>
      </c>
      <c r="C401" s="234">
        <v>2760</v>
      </c>
    </row>
    <row r="402" spans="1:3" ht="15.75" x14ac:dyDescent="0.25">
      <c r="A402" s="232" t="s">
        <v>1111</v>
      </c>
      <c r="B402" s="233" t="s">
        <v>547</v>
      </c>
      <c r="C402" s="234">
        <v>2760</v>
      </c>
    </row>
    <row r="403" spans="1:3" ht="15.75" x14ac:dyDescent="0.25">
      <c r="A403" s="232" t="s">
        <v>1112</v>
      </c>
      <c r="B403" s="233" t="s">
        <v>547</v>
      </c>
      <c r="C403" s="234">
        <v>2760</v>
      </c>
    </row>
    <row r="404" spans="1:3" ht="15" customHeight="1" x14ac:dyDescent="0.25">
      <c r="A404" s="232" t="s">
        <v>1113</v>
      </c>
      <c r="B404" s="233" t="s">
        <v>547</v>
      </c>
      <c r="C404" s="234">
        <v>2760</v>
      </c>
    </row>
    <row r="405" spans="1:3" ht="15" customHeight="1" x14ac:dyDescent="0.25">
      <c r="A405" s="232" t="s">
        <v>1114</v>
      </c>
      <c r="B405" s="233" t="s">
        <v>547</v>
      </c>
      <c r="C405" s="234">
        <v>2760</v>
      </c>
    </row>
    <row r="406" spans="1:3" ht="15.75" x14ac:dyDescent="0.25">
      <c r="A406" s="232" t="s">
        <v>1115</v>
      </c>
      <c r="B406" s="233" t="s">
        <v>547</v>
      </c>
      <c r="C406" s="234">
        <v>2760</v>
      </c>
    </row>
    <row r="407" spans="1:3" ht="15.75" x14ac:dyDescent="0.25">
      <c r="A407" s="232" t="s">
        <v>1116</v>
      </c>
      <c r="B407" s="233" t="s">
        <v>547</v>
      </c>
      <c r="C407" s="234">
        <v>2760</v>
      </c>
    </row>
    <row r="408" spans="1:3" ht="15.75" x14ac:dyDescent="0.25">
      <c r="A408" s="232" t="s">
        <v>1117</v>
      </c>
      <c r="B408" s="233" t="s">
        <v>547</v>
      </c>
      <c r="C408" s="234">
        <v>2760</v>
      </c>
    </row>
    <row r="409" spans="1:3" ht="15.75" x14ac:dyDescent="0.25">
      <c r="A409" s="232" t="s">
        <v>1118</v>
      </c>
      <c r="B409" s="233" t="s">
        <v>547</v>
      </c>
      <c r="C409" s="234">
        <v>2760</v>
      </c>
    </row>
    <row r="410" spans="1:3" ht="15.75" x14ac:dyDescent="0.25">
      <c r="A410" s="232" t="s">
        <v>1119</v>
      </c>
      <c r="B410" s="233" t="s">
        <v>547</v>
      </c>
      <c r="C410" s="234">
        <v>2760</v>
      </c>
    </row>
    <row r="411" spans="1:3" ht="15" customHeight="1" x14ac:dyDescent="0.25">
      <c r="A411" s="232" t="s">
        <v>1120</v>
      </c>
      <c r="B411" s="233" t="s">
        <v>547</v>
      </c>
      <c r="C411" s="234">
        <v>2760</v>
      </c>
    </row>
    <row r="412" spans="1:3" ht="15.75" x14ac:dyDescent="0.25">
      <c r="A412" s="232" t="s">
        <v>1121</v>
      </c>
      <c r="B412" s="233" t="s">
        <v>547</v>
      </c>
      <c r="C412" s="234">
        <v>2760</v>
      </c>
    </row>
    <row r="413" spans="1:3" ht="15.75" x14ac:dyDescent="0.25">
      <c r="A413" s="232" t="s">
        <v>1122</v>
      </c>
      <c r="B413" s="233" t="s">
        <v>547</v>
      </c>
      <c r="C413" s="234">
        <v>2760</v>
      </c>
    </row>
    <row r="414" spans="1:3" ht="15" customHeight="1" x14ac:dyDescent="0.25">
      <c r="A414" s="232" t="s">
        <v>1123</v>
      </c>
      <c r="B414" s="233" t="s">
        <v>547</v>
      </c>
      <c r="C414" s="234">
        <v>2760</v>
      </c>
    </row>
    <row r="415" spans="1:3" ht="15.75" x14ac:dyDescent="0.25">
      <c r="A415" s="232" t="s">
        <v>1124</v>
      </c>
      <c r="B415" s="233" t="s">
        <v>547</v>
      </c>
      <c r="C415" s="234">
        <v>2760</v>
      </c>
    </row>
    <row r="416" spans="1:3" ht="15.75" x14ac:dyDescent="0.25">
      <c r="A416" s="232" t="s">
        <v>1125</v>
      </c>
      <c r="B416" s="233" t="s">
        <v>547</v>
      </c>
      <c r="C416" s="234">
        <v>2760</v>
      </c>
    </row>
    <row r="417" spans="1:3" ht="15.75" x14ac:dyDescent="0.25">
      <c r="A417" s="232" t="s">
        <v>1126</v>
      </c>
      <c r="B417" s="233" t="s">
        <v>547</v>
      </c>
      <c r="C417" s="234">
        <v>2760</v>
      </c>
    </row>
    <row r="418" spans="1:3" ht="15.75" x14ac:dyDescent="0.25">
      <c r="A418" s="232" t="s">
        <v>1127</v>
      </c>
      <c r="B418" s="233" t="s">
        <v>547</v>
      </c>
      <c r="C418" s="234">
        <v>2760</v>
      </c>
    </row>
    <row r="419" spans="1:3" ht="15.75" x14ac:dyDescent="0.25">
      <c r="A419" s="232" t="s">
        <v>1128</v>
      </c>
      <c r="B419" s="233" t="s">
        <v>547</v>
      </c>
      <c r="C419" s="234">
        <v>2760</v>
      </c>
    </row>
    <row r="420" spans="1:3" ht="15.75" x14ac:dyDescent="0.25">
      <c r="A420" s="232" t="s">
        <v>1129</v>
      </c>
      <c r="B420" s="233" t="s">
        <v>547</v>
      </c>
      <c r="C420" s="234">
        <v>2760</v>
      </c>
    </row>
    <row r="421" spans="1:3" ht="15" customHeight="1" x14ac:dyDescent="0.25">
      <c r="A421" s="232" t="s">
        <v>1130</v>
      </c>
      <c r="B421" s="233" t="s">
        <v>547</v>
      </c>
      <c r="C421" s="234">
        <v>2760</v>
      </c>
    </row>
    <row r="422" spans="1:3" ht="15.75" x14ac:dyDescent="0.25">
      <c r="A422" s="232" t="s">
        <v>1131</v>
      </c>
      <c r="B422" s="233" t="s">
        <v>547</v>
      </c>
      <c r="C422" s="234">
        <v>2760</v>
      </c>
    </row>
    <row r="423" spans="1:3" ht="15.75" x14ac:dyDescent="0.25">
      <c r="A423" s="232" t="s">
        <v>1132</v>
      </c>
      <c r="B423" s="233" t="s">
        <v>547</v>
      </c>
      <c r="C423" s="234">
        <v>2760</v>
      </c>
    </row>
    <row r="424" spans="1:3" ht="15.75" x14ac:dyDescent="0.25">
      <c r="A424" s="232" t="s">
        <v>1133</v>
      </c>
      <c r="B424" s="233" t="s">
        <v>547</v>
      </c>
      <c r="C424" s="234">
        <v>2760</v>
      </c>
    </row>
    <row r="425" spans="1:3" ht="15.75" x14ac:dyDescent="0.25">
      <c r="A425" s="232" t="s">
        <v>1134</v>
      </c>
      <c r="B425" s="233" t="s">
        <v>547</v>
      </c>
      <c r="C425" s="234">
        <v>2760</v>
      </c>
    </row>
    <row r="426" spans="1:3" ht="15.75" x14ac:dyDescent="0.25">
      <c r="A426" s="232" t="s">
        <v>1135</v>
      </c>
      <c r="B426" s="233" t="s">
        <v>547</v>
      </c>
      <c r="C426" s="234">
        <v>2760</v>
      </c>
    </row>
    <row r="427" spans="1:3" ht="15.75" x14ac:dyDescent="0.25">
      <c r="A427" s="232" t="s">
        <v>1136</v>
      </c>
      <c r="B427" s="233" t="s">
        <v>547</v>
      </c>
      <c r="C427" s="234">
        <v>2760</v>
      </c>
    </row>
    <row r="428" spans="1:3" ht="15.75" x14ac:dyDescent="0.25">
      <c r="A428" s="232" t="s">
        <v>1137</v>
      </c>
      <c r="B428" s="233" t="s">
        <v>547</v>
      </c>
      <c r="C428" s="234">
        <v>2760</v>
      </c>
    </row>
    <row r="429" spans="1:3" ht="15.75" x14ac:dyDescent="0.25">
      <c r="A429" s="232" t="s">
        <v>1138</v>
      </c>
      <c r="B429" s="233" t="s">
        <v>547</v>
      </c>
      <c r="C429" s="234">
        <v>2760</v>
      </c>
    </row>
    <row r="430" spans="1:3" ht="15.75" x14ac:dyDescent="0.25">
      <c r="A430" s="232" t="s">
        <v>1139</v>
      </c>
      <c r="B430" s="233" t="s">
        <v>547</v>
      </c>
      <c r="C430" s="234">
        <v>2760</v>
      </c>
    </row>
    <row r="431" spans="1:3" ht="15.75" x14ac:dyDescent="0.25">
      <c r="A431" s="232" t="s">
        <v>1140</v>
      </c>
      <c r="B431" s="233" t="s">
        <v>547</v>
      </c>
      <c r="C431" s="234">
        <v>2760</v>
      </c>
    </row>
    <row r="432" spans="1:3" ht="15.75" x14ac:dyDescent="0.25">
      <c r="A432" s="232" t="s">
        <v>1141</v>
      </c>
      <c r="B432" s="233" t="s">
        <v>547</v>
      </c>
      <c r="C432" s="234">
        <v>2760</v>
      </c>
    </row>
    <row r="433" spans="1:3" ht="15.75" x14ac:dyDescent="0.25">
      <c r="A433" s="232" t="s">
        <v>1142</v>
      </c>
      <c r="B433" s="233" t="s">
        <v>547</v>
      </c>
      <c r="C433" s="234">
        <v>2760</v>
      </c>
    </row>
    <row r="434" spans="1:3" ht="15.75" x14ac:dyDescent="0.25">
      <c r="A434" s="232" t="s">
        <v>1143</v>
      </c>
      <c r="B434" s="233" t="s">
        <v>547</v>
      </c>
      <c r="C434" s="234">
        <v>2760</v>
      </c>
    </row>
    <row r="435" spans="1:3" ht="15.75" x14ac:dyDescent="0.25">
      <c r="A435" s="232" t="s">
        <v>1144</v>
      </c>
      <c r="B435" s="233" t="s">
        <v>547</v>
      </c>
      <c r="C435" s="234">
        <v>2760</v>
      </c>
    </row>
    <row r="436" spans="1:3" ht="15.75" x14ac:dyDescent="0.25">
      <c r="A436" s="232" t="s">
        <v>1145</v>
      </c>
      <c r="B436" s="233" t="s">
        <v>547</v>
      </c>
      <c r="C436" s="234">
        <v>2760</v>
      </c>
    </row>
    <row r="437" spans="1:3" ht="15.75" x14ac:dyDescent="0.25">
      <c r="A437" s="232" t="s">
        <v>1146</v>
      </c>
      <c r="B437" s="233" t="s">
        <v>547</v>
      </c>
      <c r="C437" s="234">
        <v>2760</v>
      </c>
    </row>
    <row r="438" spans="1:3" ht="15.75" x14ac:dyDescent="0.25">
      <c r="A438" s="232" t="s">
        <v>1147</v>
      </c>
      <c r="B438" s="233" t="s">
        <v>547</v>
      </c>
      <c r="C438" s="234">
        <v>2760</v>
      </c>
    </row>
    <row r="439" spans="1:3" ht="15.75" x14ac:dyDescent="0.25">
      <c r="A439" s="232" t="s">
        <v>1148</v>
      </c>
      <c r="B439" s="233" t="s">
        <v>547</v>
      </c>
      <c r="C439" s="234">
        <v>2760</v>
      </c>
    </row>
    <row r="440" spans="1:3" ht="15.75" x14ac:dyDescent="0.25">
      <c r="A440" s="232" t="s">
        <v>1149</v>
      </c>
      <c r="B440" s="233" t="s">
        <v>547</v>
      </c>
      <c r="C440" s="234">
        <v>2760</v>
      </c>
    </row>
    <row r="441" spans="1:3" ht="15.75" x14ac:dyDescent="0.25">
      <c r="A441" s="232" t="s">
        <v>1150</v>
      </c>
      <c r="B441" s="233" t="s">
        <v>547</v>
      </c>
      <c r="C441" s="234">
        <v>2760</v>
      </c>
    </row>
    <row r="442" spans="1:3" ht="15.75" x14ac:dyDescent="0.25">
      <c r="A442" s="232" t="s">
        <v>1151</v>
      </c>
      <c r="B442" s="233" t="s">
        <v>547</v>
      </c>
      <c r="C442" s="234">
        <v>2760</v>
      </c>
    </row>
    <row r="443" spans="1:3" ht="15.75" x14ac:dyDescent="0.25">
      <c r="A443" s="232" t="s">
        <v>1152</v>
      </c>
      <c r="B443" s="233" t="s">
        <v>547</v>
      </c>
      <c r="C443" s="234">
        <v>2760</v>
      </c>
    </row>
    <row r="444" spans="1:3" ht="15.75" x14ac:dyDescent="0.25">
      <c r="A444" s="232" t="s">
        <v>1153</v>
      </c>
      <c r="B444" s="233" t="s">
        <v>547</v>
      </c>
      <c r="C444" s="234">
        <v>2760</v>
      </c>
    </row>
    <row r="445" spans="1:3" ht="15.75" x14ac:dyDescent="0.25">
      <c r="A445" s="232" t="s">
        <v>1154</v>
      </c>
      <c r="B445" s="233" t="s">
        <v>547</v>
      </c>
      <c r="C445" s="234">
        <v>2760</v>
      </c>
    </row>
    <row r="446" spans="1:3" ht="15.75" x14ac:dyDescent="0.25">
      <c r="A446" s="232" t="s">
        <v>1155</v>
      </c>
      <c r="B446" s="233" t="s">
        <v>547</v>
      </c>
      <c r="C446" s="234">
        <v>2760</v>
      </c>
    </row>
    <row r="447" spans="1:3" ht="15.75" x14ac:dyDescent="0.25">
      <c r="A447" s="232" t="s">
        <v>1156</v>
      </c>
      <c r="B447" s="233" t="s">
        <v>547</v>
      </c>
      <c r="C447" s="234">
        <v>2760</v>
      </c>
    </row>
    <row r="448" spans="1:3" ht="15.75" x14ac:dyDescent="0.25">
      <c r="A448" s="232" t="s">
        <v>1157</v>
      </c>
      <c r="B448" s="233" t="s">
        <v>547</v>
      </c>
      <c r="C448" s="234">
        <v>2760</v>
      </c>
    </row>
    <row r="449" spans="1:3" ht="15.75" x14ac:dyDescent="0.25">
      <c r="A449" s="232" t="s">
        <v>1158</v>
      </c>
      <c r="B449" s="233" t="s">
        <v>547</v>
      </c>
      <c r="C449" s="234">
        <v>2760</v>
      </c>
    </row>
    <row r="450" spans="1:3" ht="15.75" x14ac:dyDescent="0.25">
      <c r="A450" s="232" t="s">
        <v>1159</v>
      </c>
      <c r="B450" s="233" t="s">
        <v>547</v>
      </c>
      <c r="C450" s="234">
        <v>2760</v>
      </c>
    </row>
    <row r="451" spans="1:3" ht="15.75" x14ac:dyDescent="0.25">
      <c r="A451" s="232" t="s">
        <v>1160</v>
      </c>
      <c r="B451" s="233" t="s">
        <v>547</v>
      </c>
      <c r="C451" s="234">
        <v>2760</v>
      </c>
    </row>
    <row r="452" spans="1:3" ht="15.75" x14ac:dyDescent="0.25">
      <c r="A452" s="232" t="s">
        <v>1161</v>
      </c>
      <c r="B452" s="233" t="s">
        <v>547</v>
      </c>
      <c r="C452" s="234">
        <v>2760</v>
      </c>
    </row>
    <row r="453" spans="1:3" ht="15.75" x14ac:dyDescent="0.25">
      <c r="A453" s="232" t="s">
        <v>1162</v>
      </c>
      <c r="B453" s="233" t="s">
        <v>547</v>
      </c>
      <c r="C453" s="234">
        <v>2760</v>
      </c>
    </row>
    <row r="454" spans="1:3" ht="15.75" x14ac:dyDescent="0.25">
      <c r="A454" s="232" t="s">
        <v>1163</v>
      </c>
      <c r="B454" s="233" t="s">
        <v>547</v>
      </c>
      <c r="C454" s="234">
        <v>2760</v>
      </c>
    </row>
    <row r="455" spans="1:3" ht="15.75" x14ac:dyDescent="0.25">
      <c r="A455" s="232" t="s">
        <v>1164</v>
      </c>
      <c r="B455" s="233" t="s">
        <v>516</v>
      </c>
      <c r="C455" s="234">
        <v>5166.75</v>
      </c>
    </row>
    <row r="456" spans="1:3" ht="15.75" x14ac:dyDescent="0.25">
      <c r="A456" s="232" t="s">
        <v>1165</v>
      </c>
      <c r="B456" s="233" t="s">
        <v>537</v>
      </c>
      <c r="C456" s="234">
        <v>3520</v>
      </c>
    </row>
    <row r="457" spans="1:3" ht="15.75" x14ac:dyDescent="0.25">
      <c r="A457" s="232" t="s">
        <v>1166</v>
      </c>
      <c r="B457" s="233" t="s">
        <v>515</v>
      </c>
      <c r="C457" s="234">
        <v>2694</v>
      </c>
    </row>
    <row r="458" spans="1:3" ht="15.75" x14ac:dyDescent="0.25">
      <c r="A458" s="232" t="s">
        <v>1167</v>
      </c>
      <c r="B458" s="233" t="s">
        <v>515</v>
      </c>
      <c r="C458" s="234">
        <v>2694</v>
      </c>
    </row>
    <row r="459" spans="1:3" ht="15.75" x14ac:dyDescent="0.25">
      <c r="A459" s="232" t="s">
        <v>1168</v>
      </c>
      <c r="B459" s="233" t="s">
        <v>533</v>
      </c>
      <c r="C459" s="234">
        <v>3072</v>
      </c>
    </row>
    <row r="460" spans="1:3" ht="15.75" x14ac:dyDescent="0.25">
      <c r="A460" s="232" t="s">
        <v>1169</v>
      </c>
      <c r="B460" s="233" t="s">
        <v>515</v>
      </c>
      <c r="C460" s="234">
        <v>3259</v>
      </c>
    </row>
    <row r="461" spans="1:3" ht="47.25" x14ac:dyDescent="0.25">
      <c r="A461" s="232" t="s">
        <v>1170</v>
      </c>
      <c r="B461" s="233" t="s">
        <v>548</v>
      </c>
      <c r="C461" s="234">
        <v>4450</v>
      </c>
    </row>
    <row r="462" spans="1:3" ht="31.5" x14ac:dyDescent="0.25">
      <c r="A462" s="232" t="s">
        <v>1171</v>
      </c>
      <c r="B462" s="233" t="s">
        <v>546</v>
      </c>
      <c r="C462" s="234">
        <v>2664</v>
      </c>
    </row>
    <row r="463" spans="1:3" ht="15.75" x14ac:dyDescent="0.25">
      <c r="A463" s="232" t="s">
        <v>1172</v>
      </c>
      <c r="B463" s="233" t="s">
        <v>515</v>
      </c>
      <c r="C463" s="234">
        <v>2694</v>
      </c>
    </row>
    <row r="464" spans="1:3" ht="47.25" x14ac:dyDescent="0.25">
      <c r="A464" s="232" t="s">
        <v>1173</v>
      </c>
      <c r="B464" s="233" t="s">
        <v>549</v>
      </c>
      <c r="C464" s="234">
        <v>4450</v>
      </c>
    </row>
    <row r="465" spans="1:3" ht="15.75" x14ac:dyDescent="0.25">
      <c r="A465" s="232" t="s">
        <v>1174</v>
      </c>
      <c r="B465" s="233" t="s">
        <v>516</v>
      </c>
      <c r="C465" s="234">
        <v>5241.5</v>
      </c>
    </row>
    <row r="466" spans="1:3" ht="15.75" x14ac:dyDescent="0.25">
      <c r="A466" s="232" t="s">
        <v>1175</v>
      </c>
      <c r="B466" s="233" t="s">
        <v>532</v>
      </c>
      <c r="C466" s="234">
        <v>2867</v>
      </c>
    </row>
    <row r="467" spans="1:3" ht="15.75" x14ac:dyDescent="0.25">
      <c r="A467" s="232" t="s">
        <v>1176</v>
      </c>
      <c r="B467" s="233" t="s">
        <v>527</v>
      </c>
      <c r="C467" s="234">
        <v>3072</v>
      </c>
    </row>
    <row r="468" spans="1:3" ht="15.75" x14ac:dyDescent="0.25">
      <c r="A468" s="232" t="s">
        <v>1177</v>
      </c>
      <c r="B468" s="233" t="s">
        <v>515</v>
      </c>
      <c r="C468" s="234">
        <v>2694</v>
      </c>
    </row>
    <row r="469" spans="1:3" ht="15.75" x14ac:dyDescent="0.25">
      <c r="A469" s="232" t="s">
        <v>1178</v>
      </c>
      <c r="B469" s="233" t="s">
        <v>515</v>
      </c>
      <c r="C469" s="234">
        <v>3259</v>
      </c>
    </row>
    <row r="470" spans="1:3" ht="15.75" x14ac:dyDescent="0.25">
      <c r="A470" s="232" t="s">
        <v>1179</v>
      </c>
      <c r="B470" s="233" t="s">
        <v>550</v>
      </c>
      <c r="C470" s="234">
        <v>6850</v>
      </c>
    </row>
    <row r="471" spans="1:3" ht="31.5" x14ac:dyDescent="0.25">
      <c r="A471" s="232" t="s">
        <v>1180</v>
      </c>
      <c r="B471" s="233" t="s">
        <v>551</v>
      </c>
      <c r="C471" s="234">
        <v>26640</v>
      </c>
    </row>
    <row r="472" spans="1:3" ht="15.75" x14ac:dyDescent="0.25">
      <c r="A472" s="232" t="s">
        <v>1181</v>
      </c>
      <c r="B472" s="233" t="s">
        <v>516</v>
      </c>
      <c r="C472" s="234">
        <v>3580</v>
      </c>
    </row>
    <row r="473" spans="1:3" ht="15.75" x14ac:dyDescent="0.25">
      <c r="A473" s="232" t="s">
        <v>1182</v>
      </c>
      <c r="B473" s="233" t="s">
        <v>519</v>
      </c>
      <c r="C473" s="234">
        <v>3072</v>
      </c>
    </row>
    <row r="474" spans="1:3" ht="15.75" x14ac:dyDescent="0.25">
      <c r="A474" s="232" t="s">
        <v>1183</v>
      </c>
      <c r="B474" s="233" t="s">
        <v>519</v>
      </c>
      <c r="C474" s="234">
        <v>3072</v>
      </c>
    </row>
    <row r="475" spans="1:3" ht="15.75" x14ac:dyDescent="0.25">
      <c r="A475" s="232" t="s">
        <v>1184</v>
      </c>
      <c r="B475" s="233" t="s">
        <v>519</v>
      </c>
      <c r="C475" s="234">
        <v>2664</v>
      </c>
    </row>
    <row r="476" spans="1:3" ht="15.75" x14ac:dyDescent="0.25">
      <c r="A476" s="232" t="s">
        <v>1185</v>
      </c>
      <c r="B476" s="233" t="s">
        <v>516</v>
      </c>
      <c r="C476" s="234">
        <v>5166.75</v>
      </c>
    </row>
    <row r="477" spans="1:3" ht="15.75" x14ac:dyDescent="0.25">
      <c r="A477" s="232" t="s">
        <v>1186</v>
      </c>
      <c r="B477" s="233" t="s">
        <v>550</v>
      </c>
      <c r="C477" s="234">
        <v>3950</v>
      </c>
    </row>
    <row r="478" spans="1:3" ht="15.75" x14ac:dyDescent="0.25">
      <c r="A478" s="232" t="s">
        <v>1187</v>
      </c>
      <c r="B478" s="233" t="s">
        <v>515</v>
      </c>
      <c r="C478" s="234">
        <v>2694</v>
      </c>
    </row>
    <row r="479" spans="1:3" ht="15.75" x14ac:dyDescent="0.25">
      <c r="A479" s="232" t="s">
        <v>1188</v>
      </c>
      <c r="B479" s="233" t="s">
        <v>525</v>
      </c>
      <c r="C479" s="234">
        <v>2867</v>
      </c>
    </row>
    <row r="480" spans="1:3" ht="15.75" x14ac:dyDescent="0.25">
      <c r="A480" s="232" t="s">
        <v>1189</v>
      </c>
      <c r="B480" s="233" t="s">
        <v>552</v>
      </c>
      <c r="C480" s="234">
        <v>2903</v>
      </c>
    </row>
    <row r="481" spans="1:3" ht="15.75" x14ac:dyDescent="0.25">
      <c r="A481" s="232" t="s">
        <v>1190</v>
      </c>
      <c r="B481" s="233" t="s">
        <v>552</v>
      </c>
      <c r="C481" s="234">
        <v>2903</v>
      </c>
    </row>
    <row r="482" spans="1:3" ht="15.75" x14ac:dyDescent="0.25">
      <c r="A482" s="232" t="s">
        <v>1191</v>
      </c>
      <c r="B482" s="233" t="s">
        <v>527</v>
      </c>
      <c r="C482" s="234">
        <v>3072</v>
      </c>
    </row>
    <row r="483" spans="1:3" ht="15.75" x14ac:dyDescent="0.25">
      <c r="A483" s="232" t="s">
        <v>1192</v>
      </c>
      <c r="B483" s="233" t="s">
        <v>515</v>
      </c>
      <c r="C483" s="234">
        <v>3259</v>
      </c>
    </row>
    <row r="484" spans="1:3" ht="15.75" x14ac:dyDescent="0.25">
      <c r="A484" s="232" t="s">
        <v>1193</v>
      </c>
      <c r="B484" s="233" t="s">
        <v>553</v>
      </c>
      <c r="C484" s="234">
        <v>8199</v>
      </c>
    </row>
    <row r="485" spans="1:3" ht="15.75" x14ac:dyDescent="0.25">
      <c r="A485" s="232" t="s">
        <v>1194</v>
      </c>
      <c r="B485" s="233" t="s">
        <v>516</v>
      </c>
      <c r="C485" s="234">
        <v>4385</v>
      </c>
    </row>
    <row r="486" spans="1:3" ht="15.75" x14ac:dyDescent="0.25">
      <c r="A486" s="232" t="s">
        <v>1195</v>
      </c>
      <c r="B486" s="233" t="s">
        <v>554</v>
      </c>
      <c r="C486" s="234">
        <v>21548</v>
      </c>
    </row>
    <row r="487" spans="1:3" ht="15.75" x14ac:dyDescent="0.25">
      <c r="A487" s="232" t="s">
        <v>1196</v>
      </c>
      <c r="B487" s="233" t="s">
        <v>555</v>
      </c>
      <c r="C487" s="234">
        <v>20000</v>
      </c>
    </row>
    <row r="488" spans="1:3" ht="15.75" x14ac:dyDescent="0.25">
      <c r="A488" s="232" t="s">
        <v>1197</v>
      </c>
      <c r="B488" s="233" t="s">
        <v>555</v>
      </c>
      <c r="C488" s="234">
        <v>20000</v>
      </c>
    </row>
    <row r="489" spans="1:3" ht="15.75" x14ac:dyDescent="0.25">
      <c r="A489" s="232" t="s">
        <v>1198</v>
      </c>
      <c r="B489" s="233" t="s">
        <v>696</v>
      </c>
      <c r="C489" s="234">
        <v>95200.56</v>
      </c>
    </row>
    <row r="490" spans="1:3" ht="15.75" x14ac:dyDescent="0.25">
      <c r="A490" s="232" t="s">
        <v>1199</v>
      </c>
      <c r="B490" s="233" t="s">
        <v>556</v>
      </c>
      <c r="C490" s="234">
        <v>3300</v>
      </c>
    </row>
    <row r="491" spans="1:3" ht="31.5" x14ac:dyDescent="0.25">
      <c r="A491" s="232" t="s">
        <v>1200</v>
      </c>
      <c r="B491" s="233" t="s">
        <v>558</v>
      </c>
      <c r="C491" s="234">
        <v>3249</v>
      </c>
    </row>
    <row r="492" spans="1:3" ht="15.75" x14ac:dyDescent="0.25">
      <c r="A492" s="232" t="s">
        <v>1201</v>
      </c>
      <c r="B492" s="233" t="s">
        <v>515</v>
      </c>
      <c r="C492" s="234">
        <v>2694</v>
      </c>
    </row>
    <row r="493" spans="1:3" ht="15.75" x14ac:dyDescent="0.25">
      <c r="A493" s="232" t="s">
        <v>1202</v>
      </c>
      <c r="B493" s="233" t="s">
        <v>515</v>
      </c>
      <c r="C493" s="234">
        <v>2694</v>
      </c>
    </row>
    <row r="494" spans="1:3" ht="15.75" x14ac:dyDescent="0.25">
      <c r="A494" s="232" t="s">
        <v>1203</v>
      </c>
      <c r="B494" s="233" t="s">
        <v>559</v>
      </c>
      <c r="C494" s="234">
        <v>2845</v>
      </c>
    </row>
    <row r="495" spans="1:3" ht="15.75" x14ac:dyDescent="0.25">
      <c r="A495" s="232" t="s">
        <v>1204</v>
      </c>
      <c r="B495" s="233" t="s">
        <v>560</v>
      </c>
      <c r="C495" s="234">
        <v>4565</v>
      </c>
    </row>
    <row r="496" spans="1:3" ht="31.5" x14ac:dyDescent="0.25">
      <c r="A496" s="232" t="s">
        <v>1205</v>
      </c>
      <c r="B496" s="233" t="s">
        <v>561</v>
      </c>
      <c r="C496" s="234">
        <v>3168.5</v>
      </c>
    </row>
    <row r="497" spans="1:3" ht="31.5" x14ac:dyDescent="0.25">
      <c r="A497" s="232" t="s">
        <v>1206</v>
      </c>
      <c r="B497" s="233" t="s">
        <v>562</v>
      </c>
      <c r="C497" s="234">
        <v>5925</v>
      </c>
    </row>
    <row r="498" spans="1:3" ht="31.5" x14ac:dyDescent="0.25">
      <c r="A498" s="232" t="s">
        <v>1207</v>
      </c>
      <c r="B498" s="233" t="s">
        <v>563</v>
      </c>
      <c r="C498" s="234">
        <v>2680</v>
      </c>
    </row>
    <row r="499" spans="1:3" ht="15.75" x14ac:dyDescent="0.25">
      <c r="A499" s="232" t="s">
        <v>1208</v>
      </c>
      <c r="B499" s="233" t="s">
        <v>564</v>
      </c>
      <c r="C499" s="234">
        <v>4000</v>
      </c>
    </row>
    <row r="500" spans="1:3" ht="15.75" x14ac:dyDescent="0.25">
      <c r="A500" s="232" t="s">
        <v>1209</v>
      </c>
      <c r="B500" s="233" t="s">
        <v>564</v>
      </c>
      <c r="C500" s="234">
        <v>4000</v>
      </c>
    </row>
    <row r="501" spans="1:3" ht="15.75" x14ac:dyDescent="0.25">
      <c r="A501" s="232" t="s">
        <v>1210</v>
      </c>
      <c r="B501" s="233" t="s">
        <v>564</v>
      </c>
      <c r="C501" s="234">
        <v>4000</v>
      </c>
    </row>
    <row r="502" spans="1:3" ht="15.75" x14ac:dyDescent="0.25">
      <c r="A502" s="232" t="s">
        <v>1211</v>
      </c>
      <c r="B502" s="233" t="s">
        <v>564</v>
      </c>
      <c r="C502" s="234">
        <v>4000</v>
      </c>
    </row>
    <row r="503" spans="1:3" ht="15.75" x14ac:dyDescent="0.25">
      <c r="A503" s="232" t="s">
        <v>1212</v>
      </c>
      <c r="B503" s="233" t="s">
        <v>564</v>
      </c>
      <c r="C503" s="234">
        <v>4000</v>
      </c>
    </row>
    <row r="504" spans="1:3" ht="15.75" x14ac:dyDescent="0.25">
      <c r="A504" s="232" t="s">
        <v>1213</v>
      </c>
      <c r="B504" s="233" t="s">
        <v>1470</v>
      </c>
      <c r="C504" s="234">
        <v>3775.5</v>
      </c>
    </row>
    <row r="505" spans="1:3" ht="15.75" x14ac:dyDescent="0.25">
      <c r="A505" s="232" t="s">
        <v>1214</v>
      </c>
      <c r="B505" s="233" t="s">
        <v>515</v>
      </c>
      <c r="C505" s="234">
        <v>2694</v>
      </c>
    </row>
    <row r="506" spans="1:3" ht="15.75" x14ac:dyDescent="0.25">
      <c r="A506" s="232" t="s">
        <v>1215</v>
      </c>
      <c r="B506" s="233" t="s">
        <v>515</v>
      </c>
      <c r="C506" s="234">
        <v>2694</v>
      </c>
    </row>
    <row r="507" spans="1:3" ht="15.75" x14ac:dyDescent="0.25">
      <c r="A507" s="232" t="s">
        <v>1216</v>
      </c>
      <c r="B507" s="233" t="s">
        <v>565</v>
      </c>
      <c r="C507" s="234">
        <v>2750</v>
      </c>
    </row>
    <row r="508" spans="1:3" ht="15.75" x14ac:dyDescent="0.25">
      <c r="A508" s="232" t="s">
        <v>1217</v>
      </c>
      <c r="B508" s="233" t="s">
        <v>550</v>
      </c>
      <c r="C508" s="234">
        <v>3950</v>
      </c>
    </row>
    <row r="509" spans="1:3" ht="15.75" x14ac:dyDescent="0.25">
      <c r="A509" s="232" t="s">
        <v>1218</v>
      </c>
      <c r="B509" s="233" t="s">
        <v>516</v>
      </c>
      <c r="C509" s="234">
        <v>5166.75</v>
      </c>
    </row>
    <row r="510" spans="1:3" ht="15.75" x14ac:dyDescent="0.25">
      <c r="A510" s="232" t="s">
        <v>1219</v>
      </c>
      <c r="B510" s="233" t="s">
        <v>566</v>
      </c>
      <c r="C510" s="234">
        <v>3465</v>
      </c>
    </row>
    <row r="511" spans="1:3" ht="15.75" x14ac:dyDescent="0.25">
      <c r="A511" s="232" t="s">
        <v>1220</v>
      </c>
      <c r="B511" s="233" t="s">
        <v>567</v>
      </c>
      <c r="C511" s="234">
        <v>56419.75</v>
      </c>
    </row>
    <row r="512" spans="1:3" ht="15.75" x14ac:dyDescent="0.25">
      <c r="A512" s="232" t="s">
        <v>1221</v>
      </c>
      <c r="B512" s="233" t="s">
        <v>568</v>
      </c>
      <c r="C512" s="234">
        <v>26155.54</v>
      </c>
    </row>
    <row r="513" spans="1:3" ht="15.75" x14ac:dyDescent="0.25">
      <c r="A513" s="232" t="s">
        <v>1222</v>
      </c>
      <c r="B513" s="233" t="s">
        <v>568</v>
      </c>
      <c r="C513" s="234">
        <v>26155.54</v>
      </c>
    </row>
    <row r="514" spans="1:3" ht="15.75" x14ac:dyDescent="0.25">
      <c r="A514" s="232" t="s">
        <v>1223</v>
      </c>
      <c r="B514" s="233" t="s">
        <v>568</v>
      </c>
      <c r="C514" s="234">
        <v>26155.54</v>
      </c>
    </row>
    <row r="515" spans="1:3" ht="15.75" x14ac:dyDescent="0.25">
      <c r="A515" s="232" t="s">
        <v>1224</v>
      </c>
      <c r="B515" s="233" t="s">
        <v>568</v>
      </c>
      <c r="C515" s="234">
        <v>26155.54</v>
      </c>
    </row>
    <row r="516" spans="1:3" ht="15.75" x14ac:dyDescent="0.25">
      <c r="A516" s="232" t="s">
        <v>1225</v>
      </c>
      <c r="B516" s="233" t="s">
        <v>568</v>
      </c>
      <c r="C516" s="234">
        <v>26155.54</v>
      </c>
    </row>
    <row r="517" spans="1:3" ht="15" customHeight="1" x14ac:dyDescent="0.25">
      <c r="A517" s="232" t="s">
        <v>1226</v>
      </c>
      <c r="B517" s="233" t="s">
        <v>568</v>
      </c>
      <c r="C517" s="234">
        <v>26155.54</v>
      </c>
    </row>
    <row r="518" spans="1:3" ht="15.75" x14ac:dyDescent="0.25">
      <c r="A518" s="232" t="s">
        <v>1227</v>
      </c>
      <c r="B518" s="233" t="s">
        <v>568</v>
      </c>
      <c r="C518" s="234">
        <v>26155.54</v>
      </c>
    </row>
    <row r="519" spans="1:3" ht="15.75" x14ac:dyDescent="0.25">
      <c r="A519" s="232" t="s">
        <v>1228</v>
      </c>
      <c r="B519" s="233" t="s">
        <v>568</v>
      </c>
      <c r="C519" s="234">
        <v>26155.54</v>
      </c>
    </row>
    <row r="520" spans="1:3" ht="15.75" x14ac:dyDescent="0.25">
      <c r="A520" s="232" t="s">
        <v>1229</v>
      </c>
      <c r="B520" s="233" t="s">
        <v>568</v>
      </c>
      <c r="C520" s="234">
        <v>26155.54</v>
      </c>
    </row>
    <row r="521" spans="1:3" ht="15.75" x14ac:dyDescent="0.25">
      <c r="A521" s="232" t="s">
        <v>1230</v>
      </c>
      <c r="B521" s="233" t="s">
        <v>568</v>
      </c>
      <c r="C521" s="234">
        <v>26155.54</v>
      </c>
    </row>
    <row r="522" spans="1:3" ht="15.75" x14ac:dyDescent="0.25">
      <c r="A522" s="232" t="s">
        <v>1231</v>
      </c>
      <c r="B522" s="233" t="s">
        <v>569</v>
      </c>
      <c r="C522" s="234">
        <v>25584.38</v>
      </c>
    </row>
    <row r="523" spans="1:3" ht="15" customHeight="1" x14ac:dyDescent="0.25">
      <c r="A523" s="232" t="s">
        <v>1232</v>
      </c>
      <c r="B523" s="233" t="s">
        <v>569</v>
      </c>
      <c r="C523" s="234">
        <v>25584.38</v>
      </c>
    </row>
    <row r="524" spans="1:3" ht="15.75" x14ac:dyDescent="0.25">
      <c r="A524" s="232" t="s">
        <v>1233</v>
      </c>
      <c r="B524" s="233" t="s">
        <v>545</v>
      </c>
      <c r="C524" s="234">
        <v>4065</v>
      </c>
    </row>
    <row r="525" spans="1:3" ht="15" customHeight="1" x14ac:dyDescent="0.25">
      <c r="A525" s="232" t="s">
        <v>1234</v>
      </c>
      <c r="B525" s="233" t="s">
        <v>519</v>
      </c>
      <c r="C525" s="234">
        <v>2664</v>
      </c>
    </row>
    <row r="526" spans="1:3" ht="15.75" x14ac:dyDescent="0.25">
      <c r="A526" s="232" t="s">
        <v>1235</v>
      </c>
      <c r="B526" s="233" t="s">
        <v>516</v>
      </c>
      <c r="C526" s="234">
        <v>2694</v>
      </c>
    </row>
    <row r="527" spans="1:3" ht="15.75" x14ac:dyDescent="0.25">
      <c r="A527" s="232" t="s">
        <v>1236</v>
      </c>
      <c r="B527" s="233" t="s">
        <v>516</v>
      </c>
      <c r="C527" s="234">
        <v>2694</v>
      </c>
    </row>
    <row r="528" spans="1:3" ht="15.75" x14ac:dyDescent="0.25">
      <c r="A528" s="232" t="s">
        <v>1237</v>
      </c>
      <c r="B528" s="233" t="s">
        <v>519</v>
      </c>
      <c r="C528" s="234">
        <v>3072</v>
      </c>
    </row>
    <row r="529" spans="1:3" ht="15.75" x14ac:dyDescent="0.25">
      <c r="A529" s="232" t="s">
        <v>1238</v>
      </c>
      <c r="B529" s="233" t="s">
        <v>516</v>
      </c>
      <c r="C529" s="234">
        <v>5166.75</v>
      </c>
    </row>
    <row r="530" spans="1:3" ht="31.5" x14ac:dyDescent="0.25">
      <c r="A530" s="232" t="s">
        <v>1239</v>
      </c>
      <c r="B530" s="233" t="s">
        <v>551</v>
      </c>
      <c r="C530" s="234">
        <v>34650</v>
      </c>
    </row>
    <row r="531" spans="1:3" ht="15" customHeight="1" x14ac:dyDescent="0.25">
      <c r="A531" s="232" t="s">
        <v>1240</v>
      </c>
      <c r="B531" s="233" t="s">
        <v>551</v>
      </c>
      <c r="C531" s="234">
        <v>26640</v>
      </c>
    </row>
    <row r="532" spans="1:3" ht="15" customHeight="1" x14ac:dyDescent="0.25">
      <c r="A532" s="232" t="s">
        <v>1259</v>
      </c>
      <c r="B532" s="233" t="s">
        <v>571</v>
      </c>
      <c r="C532" s="234">
        <v>4450</v>
      </c>
    </row>
    <row r="533" spans="1:3" ht="15" customHeight="1" x14ac:dyDescent="0.25">
      <c r="A533" s="232" t="s">
        <v>1241</v>
      </c>
      <c r="B533" s="233" t="s">
        <v>515</v>
      </c>
      <c r="C533" s="234">
        <v>2694</v>
      </c>
    </row>
    <row r="534" spans="1:3" ht="15" customHeight="1" x14ac:dyDescent="0.25">
      <c r="A534" s="232" t="s">
        <v>1242</v>
      </c>
      <c r="B534" s="233" t="s">
        <v>515</v>
      </c>
      <c r="C534" s="234">
        <v>2694</v>
      </c>
    </row>
    <row r="535" spans="1:3" ht="15.75" x14ac:dyDescent="0.25">
      <c r="A535" s="232" t="s">
        <v>1243</v>
      </c>
      <c r="B535" s="233" t="s">
        <v>570</v>
      </c>
      <c r="C535" s="234">
        <v>2781</v>
      </c>
    </row>
    <row r="536" spans="1:3" ht="15.75" x14ac:dyDescent="0.25">
      <c r="A536" s="232" t="s">
        <v>1244</v>
      </c>
      <c r="B536" s="233" t="s">
        <v>527</v>
      </c>
      <c r="C536" s="234">
        <v>3072</v>
      </c>
    </row>
    <row r="537" spans="1:3" ht="15.75" x14ac:dyDescent="0.25">
      <c r="A537" s="232" t="s">
        <v>1245</v>
      </c>
      <c r="B537" s="233" t="s">
        <v>515</v>
      </c>
      <c r="C537" s="234">
        <v>2694</v>
      </c>
    </row>
    <row r="538" spans="1:3" ht="15.75" x14ac:dyDescent="0.25">
      <c r="A538" s="232" t="s">
        <v>1246</v>
      </c>
      <c r="B538" s="233" t="s">
        <v>532</v>
      </c>
      <c r="C538" s="234">
        <v>2867</v>
      </c>
    </row>
    <row r="539" spans="1:3" ht="15.75" x14ac:dyDescent="0.25">
      <c r="A539" s="232" t="s">
        <v>1247</v>
      </c>
      <c r="B539" s="233" t="s">
        <v>516</v>
      </c>
      <c r="C539" s="234">
        <v>2694</v>
      </c>
    </row>
    <row r="540" spans="1:3" ht="15" customHeight="1" x14ac:dyDescent="0.25">
      <c r="A540" s="232" t="s">
        <v>1248</v>
      </c>
      <c r="B540" s="233" t="s">
        <v>516</v>
      </c>
      <c r="C540" s="234">
        <v>5166.75</v>
      </c>
    </row>
    <row r="541" spans="1:3" ht="15.75" x14ac:dyDescent="0.25">
      <c r="A541" s="232" t="s">
        <v>1249</v>
      </c>
      <c r="B541" s="233" t="s">
        <v>519</v>
      </c>
      <c r="C541" s="234">
        <v>3072</v>
      </c>
    </row>
    <row r="542" spans="1:3" ht="15" customHeight="1" x14ac:dyDescent="0.25">
      <c r="A542" s="232" t="s">
        <v>1250</v>
      </c>
      <c r="B542" s="233" t="s">
        <v>572</v>
      </c>
      <c r="C542" s="234">
        <v>2700</v>
      </c>
    </row>
    <row r="543" spans="1:3" ht="15.75" x14ac:dyDescent="0.25">
      <c r="A543" s="232" t="s">
        <v>1251</v>
      </c>
      <c r="B543" s="233" t="s">
        <v>550</v>
      </c>
      <c r="C543" s="234">
        <v>3950</v>
      </c>
    </row>
    <row r="544" spans="1:3" ht="15.75" x14ac:dyDescent="0.25">
      <c r="A544" s="232" t="s">
        <v>1252</v>
      </c>
      <c r="B544" s="233" t="s">
        <v>545</v>
      </c>
      <c r="C544" s="234">
        <v>3995</v>
      </c>
    </row>
    <row r="545" spans="1:3" ht="15.75" x14ac:dyDescent="0.25">
      <c r="A545" s="232" t="s">
        <v>1253</v>
      </c>
      <c r="B545" s="233" t="s">
        <v>516</v>
      </c>
      <c r="C545" s="234">
        <v>6630.5</v>
      </c>
    </row>
    <row r="546" spans="1:3" ht="15" customHeight="1" x14ac:dyDescent="0.25">
      <c r="A546" s="232" t="s">
        <v>1254</v>
      </c>
      <c r="B546" s="233" t="s">
        <v>519</v>
      </c>
      <c r="C546" s="234">
        <v>2867</v>
      </c>
    </row>
    <row r="547" spans="1:3" ht="15.75" x14ac:dyDescent="0.25">
      <c r="A547" s="232" t="s">
        <v>1255</v>
      </c>
      <c r="B547" s="233" t="s">
        <v>519</v>
      </c>
      <c r="C547" s="234">
        <v>3072</v>
      </c>
    </row>
    <row r="548" spans="1:3" ht="15.75" x14ac:dyDescent="0.25">
      <c r="A548" s="232" t="s">
        <v>1256</v>
      </c>
      <c r="B548" s="233" t="s">
        <v>516</v>
      </c>
      <c r="C548" s="234">
        <v>2694</v>
      </c>
    </row>
    <row r="549" spans="1:3" ht="15.75" x14ac:dyDescent="0.25">
      <c r="A549" s="232" t="s">
        <v>1257</v>
      </c>
      <c r="B549" s="233" t="s">
        <v>516</v>
      </c>
      <c r="C549" s="234">
        <v>2694</v>
      </c>
    </row>
    <row r="550" spans="1:3" ht="15.75" x14ac:dyDescent="0.25">
      <c r="A550" s="232" t="s">
        <v>1258</v>
      </c>
      <c r="B550" s="233" t="s">
        <v>536</v>
      </c>
      <c r="C550" s="234">
        <v>2868.5</v>
      </c>
    </row>
    <row r="551" spans="1:3" ht="15" customHeight="1" x14ac:dyDescent="0.25">
      <c r="A551" s="232" t="s">
        <v>1260</v>
      </c>
      <c r="B551" s="233" t="s">
        <v>574</v>
      </c>
      <c r="C551" s="234">
        <v>102931.04</v>
      </c>
    </row>
    <row r="552" spans="1:3" ht="15.75" x14ac:dyDescent="0.25">
      <c r="A552" s="232" t="s">
        <v>1261</v>
      </c>
      <c r="B552" s="233" t="s">
        <v>594</v>
      </c>
      <c r="C552" s="234">
        <v>30000</v>
      </c>
    </row>
    <row r="553" spans="1:3" ht="15.75" x14ac:dyDescent="0.25">
      <c r="A553" s="232" t="s">
        <v>1262</v>
      </c>
      <c r="B553" s="233" t="s">
        <v>575</v>
      </c>
      <c r="C553" s="234">
        <v>82241.38</v>
      </c>
    </row>
    <row r="554" spans="1:3" ht="15.75" x14ac:dyDescent="0.25">
      <c r="A554" s="232" t="s">
        <v>1263</v>
      </c>
      <c r="B554" s="233" t="s">
        <v>581</v>
      </c>
      <c r="C554" s="234">
        <v>82241.38</v>
      </c>
    </row>
    <row r="555" spans="1:3" ht="31.5" x14ac:dyDescent="0.25">
      <c r="A555" s="232" t="s">
        <v>1264</v>
      </c>
      <c r="B555" s="233" t="s">
        <v>576</v>
      </c>
      <c r="C555" s="234">
        <v>212765.52</v>
      </c>
    </row>
    <row r="556" spans="1:3" ht="15.75" x14ac:dyDescent="0.25">
      <c r="A556" s="232" t="s">
        <v>1265</v>
      </c>
      <c r="B556" s="233" t="s">
        <v>577</v>
      </c>
      <c r="C556" s="234">
        <v>174372.41</v>
      </c>
    </row>
    <row r="557" spans="1:3" ht="15.75" x14ac:dyDescent="0.25">
      <c r="A557" s="232" t="s">
        <v>1266</v>
      </c>
      <c r="B557" s="233" t="s">
        <v>574</v>
      </c>
      <c r="C557" s="234">
        <v>162206.9</v>
      </c>
    </row>
    <row r="558" spans="1:3" ht="15" customHeight="1" x14ac:dyDescent="0.25">
      <c r="A558" s="232" t="s">
        <v>1267</v>
      </c>
      <c r="B558" s="233" t="s">
        <v>578</v>
      </c>
      <c r="C558" s="234">
        <v>102931.03</v>
      </c>
    </row>
    <row r="559" spans="1:3" ht="15.75" x14ac:dyDescent="0.25">
      <c r="A559" s="232" t="s">
        <v>1268</v>
      </c>
      <c r="B559" s="233" t="s">
        <v>581</v>
      </c>
      <c r="C559" s="234">
        <v>82241.38</v>
      </c>
    </row>
    <row r="560" spans="1:3" ht="15.75" x14ac:dyDescent="0.25">
      <c r="A560" s="232" t="s">
        <v>1269</v>
      </c>
      <c r="B560" s="233" t="s">
        <v>579</v>
      </c>
      <c r="C560" s="234">
        <v>186000</v>
      </c>
    </row>
    <row r="561" spans="1:3" ht="15" customHeight="1" x14ac:dyDescent="0.25">
      <c r="A561" s="232" t="s">
        <v>1270</v>
      </c>
      <c r="B561" s="233" t="s">
        <v>579</v>
      </c>
      <c r="C561" s="234">
        <v>186000</v>
      </c>
    </row>
    <row r="562" spans="1:3" ht="15.75" x14ac:dyDescent="0.25">
      <c r="A562" s="232" t="s">
        <v>1271</v>
      </c>
      <c r="B562" s="233" t="s">
        <v>579</v>
      </c>
      <c r="C562" s="234">
        <v>186000</v>
      </c>
    </row>
    <row r="563" spans="1:3" ht="15" customHeight="1" x14ac:dyDescent="0.25">
      <c r="A563" s="232" t="s">
        <v>1272</v>
      </c>
      <c r="B563" s="233" t="s">
        <v>579</v>
      </c>
      <c r="C563" s="234">
        <v>186000</v>
      </c>
    </row>
    <row r="564" spans="1:3" ht="15.75" x14ac:dyDescent="0.25">
      <c r="A564" s="232" t="s">
        <v>1273</v>
      </c>
      <c r="B564" s="233" t="s">
        <v>579</v>
      </c>
      <c r="C564" s="234">
        <v>186000</v>
      </c>
    </row>
    <row r="565" spans="1:3" ht="15.75" x14ac:dyDescent="0.25">
      <c r="A565" s="232" t="s">
        <v>1274</v>
      </c>
      <c r="B565" s="233" t="s">
        <v>579</v>
      </c>
      <c r="C565" s="234">
        <v>493225</v>
      </c>
    </row>
    <row r="566" spans="1:3" ht="15" customHeight="1" x14ac:dyDescent="0.25">
      <c r="A566" s="232" t="s">
        <v>1275</v>
      </c>
      <c r="B566" s="233" t="s">
        <v>579</v>
      </c>
      <c r="C566" s="234">
        <v>493225</v>
      </c>
    </row>
    <row r="567" spans="1:3" ht="15" customHeight="1" x14ac:dyDescent="0.25">
      <c r="A567" s="232" t="s">
        <v>1276</v>
      </c>
      <c r="B567" s="233" t="s">
        <v>579</v>
      </c>
      <c r="C567" s="234">
        <v>493225</v>
      </c>
    </row>
    <row r="568" spans="1:3" ht="15" customHeight="1" x14ac:dyDescent="0.25">
      <c r="A568" s="232" t="s">
        <v>1277</v>
      </c>
      <c r="B568" s="233" t="s">
        <v>579</v>
      </c>
      <c r="C568" s="234">
        <v>561292.25</v>
      </c>
    </row>
    <row r="569" spans="1:3" ht="15" customHeight="1" x14ac:dyDescent="0.25">
      <c r="A569" s="232" t="s">
        <v>1278</v>
      </c>
      <c r="B569" s="233" t="s">
        <v>579</v>
      </c>
      <c r="C569" s="234">
        <v>561292.25</v>
      </c>
    </row>
    <row r="570" spans="1:3" ht="15" customHeight="1" x14ac:dyDescent="0.25">
      <c r="A570" s="232" t="s">
        <v>1279</v>
      </c>
      <c r="B570" s="233" t="s">
        <v>579</v>
      </c>
      <c r="C570" s="234">
        <v>561292.25</v>
      </c>
    </row>
    <row r="571" spans="1:3" ht="15.75" x14ac:dyDescent="0.25">
      <c r="A571" s="232" t="s">
        <v>1280</v>
      </c>
      <c r="B571" s="233" t="s">
        <v>579</v>
      </c>
      <c r="C571" s="234">
        <v>561292.25</v>
      </c>
    </row>
    <row r="572" spans="1:3" ht="15" customHeight="1" x14ac:dyDescent="0.25">
      <c r="A572" s="232" t="s">
        <v>1281</v>
      </c>
      <c r="B572" s="233" t="s">
        <v>588</v>
      </c>
      <c r="C572" s="234">
        <v>600000</v>
      </c>
    </row>
    <row r="573" spans="1:3" ht="15" customHeight="1" x14ac:dyDescent="0.25">
      <c r="A573" s="232" t="s">
        <v>1282</v>
      </c>
      <c r="B573" s="233" t="s">
        <v>579</v>
      </c>
      <c r="C573" s="234">
        <v>493225</v>
      </c>
    </row>
    <row r="574" spans="1:3" ht="15" customHeight="1" x14ac:dyDescent="0.25">
      <c r="A574" s="232" t="s">
        <v>1283</v>
      </c>
      <c r="B574" s="233" t="s">
        <v>1471</v>
      </c>
      <c r="C574" s="234">
        <v>1470000</v>
      </c>
    </row>
    <row r="575" spans="1:3" ht="15" customHeight="1" x14ac:dyDescent="0.25">
      <c r="A575" s="232" t="s">
        <v>1284</v>
      </c>
      <c r="B575" s="233" t="s">
        <v>580</v>
      </c>
      <c r="C575" s="234">
        <v>146521.74</v>
      </c>
    </row>
    <row r="576" spans="1:3" ht="15.75" x14ac:dyDescent="0.25">
      <c r="A576" s="232" t="s">
        <v>1285</v>
      </c>
      <c r="B576" s="233" t="s">
        <v>582</v>
      </c>
      <c r="C576" s="234">
        <v>490000</v>
      </c>
    </row>
    <row r="577" spans="1:3" ht="15.75" x14ac:dyDescent="0.25">
      <c r="A577" s="232" t="s">
        <v>1286</v>
      </c>
      <c r="B577" s="233" t="s">
        <v>582</v>
      </c>
      <c r="C577" s="234">
        <v>490000</v>
      </c>
    </row>
    <row r="578" spans="1:3" ht="15.75" x14ac:dyDescent="0.25">
      <c r="A578" s="232" t="s">
        <v>1287</v>
      </c>
      <c r="B578" s="233" t="s">
        <v>583</v>
      </c>
      <c r="C578" s="234">
        <v>227500</v>
      </c>
    </row>
    <row r="579" spans="1:3" ht="15.75" x14ac:dyDescent="0.25">
      <c r="A579" s="232" t="s">
        <v>1479</v>
      </c>
      <c r="B579" s="233" t="s">
        <v>600</v>
      </c>
      <c r="C579" s="234">
        <v>115431.03</v>
      </c>
    </row>
    <row r="580" spans="1:3" ht="15.75" x14ac:dyDescent="0.25">
      <c r="A580" s="232" t="s">
        <v>1288</v>
      </c>
      <c r="B580" s="233" t="s">
        <v>585</v>
      </c>
      <c r="C580" s="234">
        <v>97147.82</v>
      </c>
    </row>
    <row r="581" spans="1:3" ht="15.75" x14ac:dyDescent="0.25">
      <c r="A581" s="232" t="s">
        <v>1289</v>
      </c>
      <c r="B581" s="233" t="s">
        <v>586</v>
      </c>
      <c r="C581" s="234">
        <v>219466</v>
      </c>
    </row>
    <row r="582" spans="1:3" ht="15.75" x14ac:dyDescent="0.25">
      <c r="A582" s="232" t="s">
        <v>1290</v>
      </c>
      <c r="B582" s="233" t="s">
        <v>587</v>
      </c>
      <c r="C582" s="234">
        <v>8500</v>
      </c>
    </row>
    <row r="583" spans="1:3" ht="15.75" x14ac:dyDescent="0.25">
      <c r="A583" s="232" t="s">
        <v>1291</v>
      </c>
      <c r="B583" s="233" t="s">
        <v>582</v>
      </c>
      <c r="C583" s="234">
        <v>490000</v>
      </c>
    </row>
    <row r="584" spans="1:3" ht="15.75" x14ac:dyDescent="0.25">
      <c r="A584" s="232" t="s">
        <v>1292</v>
      </c>
      <c r="B584" s="233" t="s">
        <v>587</v>
      </c>
      <c r="C584" s="234">
        <v>149106</v>
      </c>
    </row>
    <row r="585" spans="1:3" ht="15.75" x14ac:dyDescent="0.25">
      <c r="A585" s="232" t="s">
        <v>1293</v>
      </c>
      <c r="B585" s="233" t="s">
        <v>587</v>
      </c>
      <c r="C585" s="234">
        <v>149106</v>
      </c>
    </row>
    <row r="586" spans="1:3" ht="15.75" x14ac:dyDescent="0.25">
      <c r="A586" s="232" t="s">
        <v>1294</v>
      </c>
      <c r="B586" s="233" t="s">
        <v>589</v>
      </c>
      <c r="C586" s="234">
        <v>295812</v>
      </c>
    </row>
    <row r="587" spans="1:3" ht="15.75" x14ac:dyDescent="0.25">
      <c r="A587" s="232" t="s">
        <v>1295</v>
      </c>
      <c r="B587" s="233" t="s">
        <v>583</v>
      </c>
      <c r="C587" s="234">
        <v>227500</v>
      </c>
    </row>
    <row r="588" spans="1:3" ht="15.75" x14ac:dyDescent="0.25">
      <c r="A588" s="232" t="s">
        <v>1296</v>
      </c>
      <c r="B588" s="233" t="s">
        <v>577</v>
      </c>
      <c r="C588" s="234">
        <v>162375.85999999999</v>
      </c>
    </row>
    <row r="589" spans="1:3" ht="15.75" x14ac:dyDescent="0.25">
      <c r="A589" s="232" t="s">
        <v>1297</v>
      </c>
      <c r="B589" s="233" t="s">
        <v>697</v>
      </c>
      <c r="C589" s="234">
        <v>250194</v>
      </c>
    </row>
    <row r="590" spans="1:3" ht="15.75" x14ac:dyDescent="0.25">
      <c r="A590" s="232" t="s">
        <v>1298</v>
      </c>
      <c r="B590" s="233" t="s">
        <v>698</v>
      </c>
      <c r="C590" s="234">
        <v>250194</v>
      </c>
    </row>
    <row r="591" spans="1:3" ht="15.75" x14ac:dyDescent="0.25">
      <c r="A591" s="232" t="s">
        <v>1299</v>
      </c>
      <c r="B591" s="233" t="s">
        <v>699</v>
      </c>
      <c r="C591" s="234">
        <v>162206.9</v>
      </c>
    </row>
    <row r="592" spans="1:3" ht="15.75" x14ac:dyDescent="0.25">
      <c r="A592" s="232" t="s">
        <v>1300</v>
      </c>
      <c r="B592" s="233" t="s">
        <v>1472</v>
      </c>
      <c r="C592" s="234">
        <v>354300</v>
      </c>
    </row>
    <row r="593" spans="1:3" ht="15.75" x14ac:dyDescent="0.25">
      <c r="A593" s="232" t="s">
        <v>1301</v>
      </c>
      <c r="B593" s="233" t="s">
        <v>587</v>
      </c>
      <c r="C593" s="234">
        <v>204800</v>
      </c>
    </row>
    <row r="594" spans="1:3" ht="15.75" x14ac:dyDescent="0.25">
      <c r="A594" s="232" t="s">
        <v>1302</v>
      </c>
      <c r="B594" s="233" t="s">
        <v>702</v>
      </c>
      <c r="C594" s="234">
        <v>250194</v>
      </c>
    </row>
    <row r="595" spans="1:3" ht="15.75" x14ac:dyDescent="0.25">
      <c r="A595" s="232" t="s">
        <v>1303</v>
      </c>
      <c r="B595" s="233" t="s">
        <v>594</v>
      </c>
      <c r="C595" s="234">
        <v>91131.26</v>
      </c>
    </row>
    <row r="596" spans="1:3" ht="15.75" x14ac:dyDescent="0.25">
      <c r="A596" s="232" t="s">
        <v>1304</v>
      </c>
      <c r="B596" s="233" t="s">
        <v>594</v>
      </c>
      <c r="C596" s="234">
        <v>76956.509999999995</v>
      </c>
    </row>
    <row r="597" spans="1:3" ht="15.75" x14ac:dyDescent="0.25">
      <c r="A597" s="232" t="s">
        <v>1305</v>
      </c>
      <c r="B597" s="233" t="s">
        <v>594</v>
      </c>
      <c r="C597" s="234">
        <v>88347.82</v>
      </c>
    </row>
    <row r="598" spans="1:3" ht="15.75" x14ac:dyDescent="0.25">
      <c r="A598" s="232" t="s">
        <v>1306</v>
      </c>
      <c r="B598" s="233" t="s">
        <v>594</v>
      </c>
      <c r="C598" s="234">
        <v>82241.38</v>
      </c>
    </row>
    <row r="599" spans="1:3" ht="15.75" x14ac:dyDescent="0.25">
      <c r="A599" s="232" t="s">
        <v>1480</v>
      </c>
      <c r="B599" s="233" t="s">
        <v>573</v>
      </c>
      <c r="C599" s="234">
        <v>149106</v>
      </c>
    </row>
    <row r="600" spans="1:3" ht="15.75" x14ac:dyDescent="0.25">
      <c r="A600" s="232" t="s">
        <v>1307</v>
      </c>
      <c r="B600" s="233" t="s">
        <v>573</v>
      </c>
      <c r="C600" s="234">
        <v>204800</v>
      </c>
    </row>
    <row r="601" spans="1:3" ht="15.75" x14ac:dyDescent="0.25">
      <c r="A601" s="232" t="s">
        <v>1308</v>
      </c>
      <c r="B601" s="233" t="s">
        <v>573</v>
      </c>
      <c r="C601" s="234">
        <v>204800</v>
      </c>
    </row>
    <row r="602" spans="1:3" ht="15.75" x14ac:dyDescent="0.25">
      <c r="A602" s="232" t="s">
        <v>1309</v>
      </c>
      <c r="B602" s="233" t="s">
        <v>700</v>
      </c>
      <c r="C602" s="234">
        <v>250194</v>
      </c>
    </row>
    <row r="603" spans="1:3" ht="15.75" x14ac:dyDescent="0.25">
      <c r="A603" s="232" t="s">
        <v>1310</v>
      </c>
      <c r="B603" s="233" t="s">
        <v>587</v>
      </c>
      <c r="C603" s="234">
        <v>47500</v>
      </c>
    </row>
    <row r="604" spans="1:3" ht="15.75" x14ac:dyDescent="0.25">
      <c r="A604" s="232" t="s">
        <v>1311</v>
      </c>
      <c r="B604" s="233" t="s">
        <v>587</v>
      </c>
      <c r="C604" s="234">
        <v>204800</v>
      </c>
    </row>
    <row r="605" spans="1:3" ht="15" customHeight="1" x14ac:dyDescent="0.25">
      <c r="A605" s="232" t="s">
        <v>1312</v>
      </c>
      <c r="B605" s="233" t="s">
        <v>578</v>
      </c>
      <c r="C605" s="234">
        <v>102931.03</v>
      </c>
    </row>
    <row r="606" spans="1:3" ht="15" customHeight="1" x14ac:dyDescent="0.25">
      <c r="A606" s="232" t="s">
        <v>1313</v>
      </c>
      <c r="B606" s="233" t="s">
        <v>595</v>
      </c>
      <c r="C606" s="234">
        <v>182675.27</v>
      </c>
    </row>
    <row r="607" spans="1:3" ht="15.75" x14ac:dyDescent="0.25">
      <c r="A607" s="232" t="s">
        <v>1314</v>
      </c>
      <c r="B607" s="233" t="s">
        <v>580</v>
      </c>
      <c r="C607" s="234">
        <v>146521.74</v>
      </c>
    </row>
    <row r="608" spans="1:3" ht="15.75" x14ac:dyDescent="0.25">
      <c r="A608" s="232" t="s">
        <v>1315</v>
      </c>
      <c r="B608" s="233" t="s">
        <v>596</v>
      </c>
      <c r="C608" s="234">
        <v>413793.11</v>
      </c>
    </row>
    <row r="609" spans="1:3" ht="31.5" x14ac:dyDescent="0.25">
      <c r="A609" s="232" t="s">
        <v>1316</v>
      </c>
      <c r="B609" s="233" t="s">
        <v>597</v>
      </c>
      <c r="C609" s="234">
        <v>337775.86</v>
      </c>
    </row>
    <row r="610" spans="1:3" ht="15.75" x14ac:dyDescent="0.25">
      <c r="A610" s="232" t="s">
        <v>1317</v>
      </c>
      <c r="B610" s="233" t="s">
        <v>598</v>
      </c>
      <c r="C610" s="234">
        <v>200344.83</v>
      </c>
    </row>
    <row r="611" spans="1:3" ht="15" customHeight="1" x14ac:dyDescent="0.25">
      <c r="A611" s="232" t="s">
        <v>1318</v>
      </c>
      <c r="B611" s="233" t="s">
        <v>574</v>
      </c>
      <c r="C611" s="234">
        <v>162206.9</v>
      </c>
    </row>
    <row r="612" spans="1:3" ht="15" customHeight="1" x14ac:dyDescent="0.25">
      <c r="A612" s="232" t="s">
        <v>1319</v>
      </c>
      <c r="B612" s="233" t="s">
        <v>587</v>
      </c>
      <c r="C612" s="234">
        <v>47500</v>
      </c>
    </row>
    <row r="613" spans="1:3" ht="15.75" x14ac:dyDescent="0.25">
      <c r="A613" s="232" t="s">
        <v>1320</v>
      </c>
      <c r="B613" s="233" t="s">
        <v>590</v>
      </c>
      <c r="C613" s="234">
        <v>1600000</v>
      </c>
    </row>
    <row r="614" spans="1:3" ht="15.75" x14ac:dyDescent="0.25">
      <c r="A614" s="232" t="s">
        <v>1321</v>
      </c>
      <c r="B614" s="233" t="s">
        <v>591</v>
      </c>
      <c r="C614" s="234">
        <v>2349424.7000000002</v>
      </c>
    </row>
    <row r="615" spans="1:3" ht="15.75" x14ac:dyDescent="0.25">
      <c r="A615" s="232" t="s">
        <v>1322</v>
      </c>
      <c r="B615" s="233" t="s">
        <v>591</v>
      </c>
      <c r="C615" s="234">
        <v>2525719.7000000002</v>
      </c>
    </row>
    <row r="616" spans="1:3" ht="15.75" x14ac:dyDescent="0.25">
      <c r="A616" s="232" t="s">
        <v>1323</v>
      </c>
      <c r="B616" s="233" t="s">
        <v>583</v>
      </c>
      <c r="C616" s="234">
        <v>227500</v>
      </c>
    </row>
    <row r="617" spans="1:3" ht="15.75" x14ac:dyDescent="0.25">
      <c r="A617" s="232" t="s">
        <v>1324</v>
      </c>
      <c r="B617" s="233" t="s">
        <v>573</v>
      </c>
      <c r="C617" s="234">
        <v>192200</v>
      </c>
    </row>
    <row r="618" spans="1:3" ht="15.75" x14ac:dyDescent="0.25">
      <c r="A618" s="232" t="s">
        <v>1325</v>
      </c>
      <c r="B618" s="233" t="s">
        <v>587</v>
      </c>
      <c r="C618" s="234">
        <v>149106</v>
      </c>
    </row>
    <row r="619" spans="1:3" ht="15.75" x14ac:dyDescent="0.25">
      <c r="A619" s="232" t="s">
        <v>1326</v>
      </c>
      <c r="B619" s="233" t="s">
        <v>591</v>
      </c>
      <c r="C619" s="234">
        <v>2525719.7000000002</v>
      </c>
    </row>
    <row r="620" spans="1:3" ht="15.75" x14ac:dyDescent="0.25">
      <c r="A620" s="232" t="s">
        <v>1327</v>
      </c>
      <c r="B620" s="233" t="s">
        <v>592</v>
      </c>
      <c r="C620" s="234">
        <v>5445000</v>
      </c>
    </row>
    <row r="621" spans="1:3" ht="15.75" x14ac:dyDescent="0.25">
      <c r="A621" s="232" t="s">
        <v>1328</v>
      </c>
      <c r="B621" s="233" t="s">
        <v>593</v>
      </c>
      <c r="C621" s="234">
        <v>5514655.1699999999</v>
      </c>
    </row>
    <row r="622" spans="1:3" ht="15.75" x14ac:dyDescent="0.25">
      <c r="A622" s="232" t="s">
        <v>1329</v>
      </c>
      <c r="B622" s="233" t="s">
        <v>701</v>
      </c>
      <c r="C622" s="234">
        <v>250194</v>
      </c>
    </row>
    <row r="623" spans="1:3" ht="15.75" x14ac:dyDescent="0.25">
      <c r="A623" s="232" t="s">
        <v>1330</v>
      </c>
      <c r="B623" s="233" t="s">
        <v>1473</v>
      </c>
      <c r="C623" s="234">
        <v>354300</v>
      </c>
    </row>
    <row r="624" spans="1:3" ht="15.75" x14ac:dyDescent="0.25">
      <c r="A624" s="232" t="s">
        <v>1331</v>
      </c>
      <c r="B624" s="233" t="s">
        <v>594</v>
      </c>
      <c r="C624" s="234">
        <v>102931.03</v>
      </c>
    </row>
    <row r="625" spans="1:3" ht="15.75" x14ac:dyDescent="0.25">
      <c r="A625" s="232" t="s">
        <v>1525</v>
      </c>
      <c r="B625" s="233" t="s">
        <v>599</v>
      </c>
      <c r="C625" s="234">
        <v>180948.28</v>
      </c>
    </row>
    <row r="626" spans="1:3" ht="15.75" x14ac:dyDescent="0.25">
      <c r="A626" s="232" t="s">
        <v>1526</v>
      </c>
      <c r="B626" s="233" t="s">
        <v>584</v>
      </c>
      <c r="C626" s="234">
        <v>102068.96</v>
      </c>
    </row>
    <row r="627" spans="1:3" ht="15.75" x14ac:dyDescent="0.25">
      <c r="A627" s="232" t="s">
        <v>1332</v>
      </c>
      <c r="B627" s="233" t="s">
        <v>601</v>
      </c>
      <c r="C627" s="234">
        <v>322430.5</v>
      </c>
    </row>
    <row r="628" spans="1:3" ht="15.75" x14ac:dyDescent="0.25">
      <c r="A628" s="232" t="s">
        <v>1333</v>
      </c>
      <c r="B628" s="233" t="s">
        <v>723</v>
      </c>
      <c r="C628" s="234">
        <v>3438.96</v>
      </c>
    </row>
    <row r="629" spans="1:3" ht="15.75" x14ac:dyDescent="0.25">
      <c r="A629" s="232" t="s">
        <v>1334</v>
      </c>
      <c r="B629" s="233" t="s">
        <v>602</v>
      </c>
      <c r="C629" s="234">
        <v>8659.56</v>
      </c>
    </row>
    <row r="630" spans="1:3" ht="15.75" x14ac:dyDescent="0.25">
      <c r="A630" s="232" t="s">
        <v>1335</v>
      </c>
      <c r="B630" s="233" t="s">
        <v>1483</v>
      </c>
      <c r="C630" s="234">
        <v>490431.03</v>
      </c>
    </row>
    <row r="631" spans="1:3" ht="15.75" x14ac:dyDescent="0.25">
      <c r="A631" s="232" t="s">
        <v>1336</v>
      </c>
      <c r="B631" s="233" t="s">
        <v>601</v>
      </c>
      <c r="C631" s="234">
        <v>322430.5</v>
      </c>
    </row>
    <row r="632" spans="1:3" ht="15.75" x14ac:dyDescent="0.25">
      <c r="A632" s="232" t="s">
        <v>1337</v>
      </c>
      <c r="B632" s="233" t="s">
        <v>603</v>
      </c>
      <c r="C632" s="234">
        <v>372200</v>
      </c>
    </row>
    <row r="633" spans="1:3" ht="15.75" x14ac:dyDescent="0.25">
      <c r="A633" s="232" t="s">
        <v>1338</v>
      </c>
      <c r="B633" s="233" t="s">
        <v>604</v>
      </c>
      <c r="C633" s="234">
        <v>17550</v>
      </c>
    </row>
    <row r="634" spans="1:3" ht="31.5" x14ac:dyDescent="0.25">
      <c r="A634" s="232" t="s">
        <v>1339</v>
      </c>
      <c r="B634" s="233" t="s">
        <v>605</v>
      </c>
      <c r="C634" s="234">
        <v>157000</v>
      </c>
    </row>
    <row r="635" spans="1:3" ht="15.75" x14ac:dyDescent="0.25">
      <c r="A635" s="232" t="s">
        <v>1340</v>
      </c>
      <c r="B635" s="233" t="s">
        <v>606</v>
      </c>
      <c r="C635" s="234">
        <v>240000</v>
      </c>
    </row>
    <row r="636" spans="1:3" ht="15.75" x14ac:dyDescent="0.25">
      <c r="A636" s="232" t="s">
        <v>1341</v>
      </c>
      <c r="B636" s="233" t="s">
        <v>607</v>
      </c>
      <c r="C636" s="234">
        <v>30000</v>
      </c>
    </row>
    <row r="637" spans="1:3" ht="15.75" x14ac:dyDescent="0.25">
      <c r="A637" s="232" t="s">
        <v>1342</v>
      </c>
      <c r="B637" s="233" t="s">
        <v>608</v>
      </c>
      <c r="C637" s="234">
        <v>760000</v>
      </c>
    </row>
    <row r="638" spans="1:3" ht="15.75" x14ac:dyDescent="0.25">
      <c r="A638" s="232" t="s">
        <v>1343</v>
      </c>
      <c r="B638" s="233" t="s">
        <v>607</v>
      </c>
      <c r="C638" s="234">
        <v>30000</v>
      </c>
    </row>
    <row r="639" spans="1:3" ht="15.75" x14ac:dyDescent="0.25">
      <c r="A639" s="232" t="s">
        <v>1344</v>
      </c>
      <c r="B639" s="233" t="s">
        <v>609</v>
      </c>
      <c r="C639" s="234">
        <v>249100</v>
      </c>
    </row>
    <row r="640" spans="1:3" ht="15.75" x14ac:dyDescent="0.25">
      <c r="A640" s="232" t="s">
        <v>1345</v>
      </c>
      <c r="B640" s="233" t="s">
        <v>703</v>
      </c>
      <c r="C640" s="234">
        <v>21460</v>
      </c>
    </row>
    <row r="641" spans="1:3" ht="15.75" x14ac:dyDescent="0.25">
      <c r="A641" s="232" t="s">
        <v>1346</v>
      </c>
      <c r="B641" s="233" t="s">
        <v>610</v>
      </c>
      <c r="C641" s="234">
        <v>4223.3</v>
      </c>
    </row>
    <row r="642" spans="1:3" ht="15.75" x14ac:dyDescent="0.25">
      <c r="A642" s="232" t="s">
        <v>1347</v>
      </c>
      <c r="B642" s="233" t="s">
        <v>610</v>
      </c>
      <c r="C642" s="234">
        <v>4223.29</v>
      </c>
    </row>
    <row r="643" spans="1:3" ht="15.75" x14ac:dyDescent="0.25">
      <c r="A643" s="232" t="s">
        <v>1348</v>
      </c>
      <c r="B643" s="233" t="s">
        <v>611</v>
      </c>
      <c r="C643" s="234">
        <v>2985.5</v>
      </c>
    </row>
    <row r="644" spans="1:3" ht="15.75" x14ac:dyDescent="0.25">
      <c r="A644" s="232" t="s">
        <v>1349</v>
      </c>
      <c r="B644" s="233" t="s">
        <v>501</v>
      </c>
      <c r="C644" s="234">
        <v>8872.7999999999993</v>
      </c>
    </row>
    <row r="645" spans="1:3" ht="15.75" x14ac:dyDescent="0.25">
      <c r="A645" s="232" t="s">
        <v>1350</v>
      </c>
      <c r="B645" s="233" t="s">
        <v>704</v>
      </c>
      <c r="C645" s="234">
        <v>8225.02</v>
      </c>
    </row>
    <row r="646" spans="1:3" ht="15.75" x14ac:dyDescent="0.25">
      <c r="A646" s="232" t="s">
        <v>1351</v>
      </c>
      <c r="B646" s="233" t="s">
        <v>705</v>
      </c>
      <c r="C646" s="234">
        <v>9523.7999999999993</v>
      </c>
    </row>
    <row r="647" spans="1:3" ht="15.75" x14ac:dyDescent="0.25">
      <c r="A647" s="232" t="s">
        <v>1352</v>
      </c>
      <c r="B647" s="233" t="s">
        <v>1474</v>
      </c>
      <c r="C647" s="234">
        <v>4942.25</v>
      </c>
    </row>
    <row r="648" spans="1:3" ht="15.75" x14ac:dyDescent="0.25">
      <c r="A648" s="232" t="s">
        <v>1353</v>
      </c>
      <c r="B648" s="233" t="s">
        <v>1475</v>
      </c>
      <c r="C648" s="234">
        <v>6594.8</v>
      </c>
    </row>
    <row r="649" spans="1:3" ht="15.75" x14ac:dyDescent="0.25">
      <c r="A649" s="232" t="s">
        <v>1354</v>
      </c>
      <c r="B649" s="233" t="s">
        <v>612</v>
      </c>
      <c r="C649" s="234">
        <v>7638</v>
      </c>
    </row>
    <row r="650" spans="1:3" ht="15.75" x14ac:dyDescent="0.25">
      <c r="A650" s="232" t="s">
        <v>1355</v>
      </c>
      <c r="B650" s="233" t="s">
        <v>613</v>
      </c>
      <c r="C650" s="234">
        <v>24950</v>
      </c>
    </row>
    <row r="651" spans="1:3" ht="15.75" x14ac:dyDescent="0.25">
      <c r="A651" s="232" t="s">
        <v>1356</v>
      </c>
      <c r="B651" s="233" t="s">
        <v>614</v>
      </c>
      <c r="C651" s="234">
        <v>13082</v>
      </c>
    </row>
    <row r="652" spans="1:3" ht="15.75" x14ac:dyDescent="0.25">
      <c r="A652" s="232" t="s">
        <v>1357</v>
      </c>
      <c r="B652" s="233" t="s">
        <v>615</v>
      </c>
      <c r="C652" s="234">
        <v>44825</v>
      </c>
    </row>
    <row r="653" spans="1:3" ht="31.5" x14ac:dyDescent="0.25">
      <c r="A653" s="232" t="s">
        <v>1358</v>
      </c>
      <c r="B653" s="233" t="s">
        <v>616</v>
      </c>
      <c r="C653" s="234">
        <v>59990</v>
      </c>
    </row>
    <row r="654" spans="1:3" ht="15.75" x14ac:dyDescent="0.25">
      <c r="A654" s="232" t="s">
        <v>1359</v>
      </c>
      <c r="B654" s="233" t="s">
        <v>617</v>
      </c>
      <c r="C654" s="234">
        <v>12000</v>
      </c>
    </row>
    <row r="655" spans="1:3" ht="15.75" x14ac:dyDescent="0.25">
      <c r="A655" s="232" t="s">
        <v>1360</v>
      </c>
      <c r="B655" s="233" t="s">
        <v>617</v>
      </c>
      <c r="C655" s="234">
        <v>12000</v>
      </c>
    </row>
    <row r="656" spans="1:3" ht="15.75" x14ac:dyDescent="0.25">
      <c r="A656" s="232" t="s">
        <v>1361</v>
      </c>
      <c r="B656" s="233" t="s">
        <v>617</v>
      </c>
      <c r="C656" s="234">
        <v>12000</v>
      </c>
    </row>
    <row r="657" spans="1:3" ht="15.75" x14ac:dyDescent="0.25">
      <c r="A657" s="232" t="s">
        <v>1362</v>
      </c>
      <c r="B657" s="233" t="s">
        <v>618</v>
      </c>
      <c r="C657" s="234">
        <v>4800</v>
      </c>
    </row>
    <row r="658" spans="1:3" ht="31.5" x14ac:dyDescent="0.25">
      <c r="A658" s="232" t="s">
        <v>1363</v>
      </c>
      <c r="B658" s="233" t="s">
        <v>619</v>
      </c>
      <c r="C658" s="234">
        <v>11528</v>
      </c>
    </row>
    <row r="659" spans="1:3" ht="15.75" x14ac:dyDescent="0.25">
      <c r="A659" s="232" t="s">
        <v>1364</v>
      </c>
      <c r="B659" s="233" t="s">
        <v>617</v>
      </c>
      <c r="C659" s="234">
        <v>12000</v>
      </c>
    </row>
    <row r="660" spans="1:3" ht="15.75" x14ac:dyDescent="0.25">
      <c r="A660" s="232" t="s">
        <v>1365</v>
      </c>
      <c r="B660" s="233" t="s">
        <v>620</v>
      </c>
      <c r="C660" s="234">
        <v>190000</v>
      </c>
    </row>
    <row r="661" spans="1:3" ht="31.5" x14ac:dyDescent="0.25">
      <c r="A661" s="232" t="s">
        <v>1366</v>
      </c>
      <c r="B661" s="233" t="s">
        <v>621</v>
      </c>
      <c r="C661" s="234">
        <v>22249.5</v>
      </c>
    </row>
    <row r="662" spans="1:3" ht="31.5" x14ac:dyDescent="0.25">
      <c r="A662" s="232" t="s">
        <v>1367</v>
      </c>
      <c r="B662" s="233" t="s">
        <v>627</v>
      </c>
      <c r="C662" s="234">
        <v>375800</v>
      </c>
    </row>
    <row r="663" spans="1:3" ht="31.5" x14ac:dyDescent="0.25">
      <c r="A663" s="232" t="s">
        <v>1368</v>
      </c>
      <c r="B663" s="233" t="s">
        <v>629</v>
      </c>
      <c r="C663" s="234">
        <v>28900</v>
      </c>
    </row>
    <row r="664" spans="1:3" ht="15.75" x14ac:dyDescent="0.25">
      <c r="A664" s="232" t="s">
        <v>1369</v>
      </c>
      <c r="B664" s="233" t="s">
        <v>622</v>
      </c>
      <c r="C664" s="234">
        <v>219900</v>
      </c>
    </row>
    <row r="665" spans="1:3" ht="15.75" x14ac:dyDescent="0.25">
      <c r="A665" s="232" t="s">
        <v>1370</v>
      </c>
      <c r="B665" s="233" t="s">
        <v>611</v>
      </c>
      <c r="C665" s="234">
        <v>2785.58</v>
      </c>
    </row>
    <row r="666" spans="1:3" ht="15.75" x14ac:dyDescent="0.25">
      <c r="A666" s="232" t="s">
        <v>1371</v>
      </c>
      <c r="B666" s="233" t="s">
        <v>623</v>
      </c>
      <c r="C666" s="234">
        <v>2985.5</v>
      </c>
    </row>
    <row r="667" spans="1:3" ht="15.75" x14ac:dyDescent="0.25">
      <c r="A667" s="232" t="s">
        <v>1372</v>
      </c>
      <c r="B667" s="233" t="s">
        <v>611</v>
      </c>
      <c r="C667" s="234">
        <v>2985.5</v>
      </c>
    </row>
    <row r="668" spans="1:3" ht="15.75" x14ac:dyDescent="0.25">
      <c r="A668" s="232" t="s">
        <v>1373</v>
      </c>
      <c r="B668" s="233" t="s">
        <v>624</v>
      </c>
      <c r="C668" s="234">
        <v>20443</v>
      </c>
    </row>
    <row r="669" spans="1:3" ht="15.75" x14ac:dyDescent="0.25">
      <c r="A669" s="232" t="s">
        <v>1374</v>
      </c>
      <c r="B669" s="233" t="s">
        <v>611</v>
      </c>
      <c r="C669" s="234">
        <v>2985.5</v>
      </c>
    </row>
    <row r="670" spans="1:3" ht="15.75" x14ac:dyDescent="0.25">
      <c r="A670" s="232" t="s">
        <v>1375</v>
      </c>
      <c r="B670" s="233" t="s">
        <v>623</v>
      </c>
      <c r="C670" s="234">
        <v>3595.85</v>
      </c>
    </row>
    <row r="671" spans="1:3" ht="15.75" x14ac:dyDescent="0.25">
      <c r="A671" s="232" t="s">
        <v>1376</v>
      </c>
      <c r="B671" s="233" t="s">
        <v>623</v>
      </c>
      <c r="C671" s="234">
        <v>3595.85</v>
      </c>
    </row>
    <row r="672" spans="1:3" ht="15.75" x14ac:dyDescent="0.25">
      <c r="A672" s="232" t="s">
        <v>1377</v>
      </c>
      <c r="B672" s="233" t="s">
        <v>625</v>
      </c>
      <c r="C672" s="234">
        <v>3985</v>
      </c>
    </row>
    <row r="673" spans="1:3" ht="15.75" x14ac:dyDescent="0.25">
      <c r="A673" s="232" t="s">
        <v>1378</v>
      </c>
      <c r="B673" s="233" t="s">
        <v>706</v>
      </c>
      <c r="C673" s="234">
        <v>219900</v>
      </c>
    </row>
    <row r="674" spans="1:3" ht="15.75" x14ac:dyDescent="0.25">
      <c r="A674" s="232" t="s">
        <v>1379</v>
      </c>
      <c r="B674" s="233" t="s">
        <v>707</v>
      </c>
      <c r="C674" s="234">
        <v>28500</v>
      </c>
    </row>
    <row r="675" spans="1:3" ht="15.75" x14ac:dyDescent="0.25">
      <c r="A675" s="232" t="s">
        <v>1380</v>
      </c>
      <c r="B675" s="233" t="s">
        <v>1476</v>
      </c>
      <c r="C675" s="234">
        <v>51437.5</v>
      </c>
    </row>
    <row r="676" spans="1:3" ht="15.75" x14ac:dyDescent="0.25">
      <c r="A676" s="232" t="s">
        <v>1381</v>
      </c>
      <c r="B676" s="233" t="s">
        <v>634</v>
      </c>
      <c r="C676" s="234">
        <v>10199.89</v>
      </c>
    </row>
    <row r="677" spans="1:3" ht="15.75" x14ac:dyDescent="0.25">
      <c r="A677" s="232" t="s">
        <v>1382</v>
      </c>
      <c r="B677" s="233" t="s">
        <v>635</v>
      </c>
      <c r="C677" s="234">
        <v>7500</v>
      </c>
    </row>
    <row r="678" spans="1:3" ht="15.75" x14ac:dyDescent="0.25">
      <c r="A678" s="232" t="s">
        <v>1383</v>
      </c>
      <c r="B678" s="233" t="s">
        <v>636</v>
      </c>
      <c r="C678" s="234">
        <v>3800</v>
      </c>
    </row>
    <row r="679" spans="1:3" ht="31.5" x14ac:dyDescent="0.25">
      <c r="A679" s="232" t="s">
        <v>1384</v>
      </c>
      <c r="B679" s="233" t="s">
        <v>637</v>
      </c>
      <c r="C679" s="234">
        <v>2700</v>
      </c>
    </row>
    <row r="680" spans="1:3" ht="31.5" x14ac:dyDescent="0.25">
      <c r="A680" s="232" t="s">
        <v>1385</v>
      </c>
      <c r="B680" s="233" t="s">
        <v>637</v>
      </c>
      <c r="C680" s="234">
        <v>2700</v>
      </c>
    </row>
    <row r="681" spans="1:3" ht="31.5" x14ac:dyDescent="0.25">
      <c r="A681" s="232" t="s">
        <v>1386</v>
      </c>
      <c r="B681" s="233" t="s">
        <v>638</v>
      </c>
      <c r="C681" s="234">
        <v>66285</v>
      </c>
    </row>
    <row r="682" spans="1:3" ht="31.5" x14ac:dyDescent="0.25">
      <c r="A682" s="232" t="s">
        <v>1387</v>
      </c>
      <c r="B682" s="233" t="s">
        <v>639</v>
      </c>
      <c r="C682" s="234">
        <v>8500</v>
      </c>
    </row>
    <row r="683" spans="1:3" ht="15.75" x14ac:dyDescent="0.25">
      <c r="A683" s="232" t="s">
        <v>1388</v>
      </c>
      <c r="B683" s="233" t="s">
        <v>640</v>
      </c>
      <c r="C683" s="234">
        <v>6200</v>
      </c>
    </row>
    <row r="684" spans="1:3" ht="31.5" x14ac:dyDescent="0.25">
      <c r="A684" s="232" t="s">
        <v>1389</v>
      </c>
      <c r="B684" s="233" t="s">
        <v>641</v>
      </c>
      <c r="C684" s="234">
        <v>9300</v>
      </c>
    </row>
    <row r="685" spans="1:3" ht="31.5" x14ac:dyDescent="0.25">
      <c r="A685" s="232" t="s">
        <v>1390</v>
      </c>
      <c r="B685" s="233" t="s">
        <v>642</v>
      </c>
      <c r="C685" s="234">
        <v>9451</v>
      </c>
    </row>
    <row r="686" spans="1:3" ht="31.5" x14ac:dyDescent="0.25">
      <c r="A686" s="232" t="s">
        <v>1391</v>
      </c>
      <c r="B686" s="233" t="s">
        <v>643</v>
      </c>
      <c r="C686" s="234">
        <v>7630</v>
      </c>
    </row>
    <row r="687" spans="1:3" ht="15.75" x14ac:dyDescent="0.25">
      <c r="A687" s="232" t="s">
        <v>1392</v>
      </c>
      <c r="B687" s="233" t="s">
        <v>708</v>
      </c>
      <c r="C687" s="234">
        <v>6068</v>
      </c>
    </row>
    <row r="688" spans="1:3" ht="15.75" x14ac:dyDescent="0.25">
      <c r="A688" s="232" t="s">
        <v>1481</v>
      </c>
      <c r="B688" s="233" t="s">
        <v>1484</v>
      </c>
      <c r="C688" s="234">
        <v>63190.45</v>
      </c>
    </row>
    <row r="689" spans="1:3" ht="15.75" x14ac:dyDescent="0.25">
      <c r="A689" s="232" t="s">
        <v>1393</v>
      </c>
      <c r="B689" s="233" t="s">
        <v>626</v>
      </c>
      <c r="C689" s="234">
        <v>6500</v>
      </c>
    </row>
    <row r="690" spans="1:3" ht="15.75" x14ac:dyDescent="0.25">
      <c r="A690" s="232" t="s">
        <v>1394</v>
      </c>
      <c r="B690" s="233" t="s">
        <v>626</v>
      </c>
      <c r="C690" s="234">
        <v>6500</v>
      </c>
    </row>
    <row r="691" spans="1:3" ht="15.75" x14ac:dyDescent="0.25">
      <c r="A691" s="232" t="s">
        <v>1395</v>
      </c>
      <c r="B691" s="233" t="s">
        <v>626</v>
      </c>
      <c r="C691" s="234">
        <v>6500</v>
      </c>
    </row>
    <row r="692" spans="1:3" ht="15.75" x14ac:dyDescent="0.25">
      <c r="A692" s="232" t="s">
        <v>1396</v>
      </c>
      <c r="B692" s="233" t="s">
        <v>626</v>
      </c>
      <c r="C692" s="234">
        <v>390000</v>
      </c>
    </row>
    <row r="693" spans="1:3" ht="15.75" x14ac:dyDescent="0.25">
      <c r="A693" s="232" t="s">
        <v>1397</v>
      </c>
      <c r="B693" s="233" t="s">
        <v>626</v>
      </c>
      <c r="C693" s="234">
        <v>390000</v>
      </c>
    </row>
    <row r="694" spans="1:3" ht="15.75" x14ac:dyDescent="0.25">
      <c r="A694" s="232" t="s">
        <v>1398</v>
      </c>
      <c r="B694" s="233" t="s">
        <v>626</v>
      </c>
      <c r="C694" s="234">
        <v>390000</v>
      </c>
    </row>
    <row r="695" spans="1:3" ht="31.5" x14ac:dyDescent="0.25">
      <c r="A695" s="232" t="s">
        <v>1399</v>
      </c>
      <c r="B695" s="233" t="s">
        <v>627</v>
      </c>
      <c r="C695" s="234">
        <v>375800</v>
      </c>
    </row>
    <row r="696" spans="1:3" ht="15.75" x14ac:dyDescent="0.25">
      <c r="A696" s="232" t="s">
        <v>1400</v>
      </c>
      <c r="B696" s="233" t="s">
        <v>628</v>
      </c>
      <c r="C696" s="234">
        <v>48200</v>
      </c>
    </row>
    <row r="697" spans="1:3" ht="31.5" x14ac:dyDescent="0.25">
      <c r="A697" s="232" t="s">
        <v>1401</v>
      </c>
      <c r="B697" s="233" t="s">
        <v>630</v>
      </c>
      <c r="C697" s="234">
        <v>723991.78</v>
      </c>
    </row>
    <row r="698" spans="1:3" ht="31.5" x14ac:dyDescent="0.25">
      <c r="A698" s="232" t="s">
        <v>1402</v>
      </c>
      <c r="B698" s="233" t="s">
        <v>630</v>
      </c>
      <c r="C698" s="234">
        <v>723991.78</v>
      </c>
    </row>
    <row r="699" spans="1:3" ht="15.75" x14ac:dyDescent="0.25">
      <c r="A699" s="232" t="s">
        <v>1403</v>
      </c>
      <c r="B699" s="233" t="s">
        <v>631</v>
      </c>
      <c r="C699" s="234">
        <v>4462</v>
      </c>
    </row>
    <row r="700" spans="1:3" ht="15.75" x14ac:dyDescent="0.25">
      <c r="A700" s="232" t="s">
        <v>1404</v>
      </c>
      <c r="B700" s="233" t="s">
        <v>632</v>
      </c>
      <c r="C700" s="234">
        <v>3862</v>
      </c>
    </row>
    <row r="701" spans="1:3" ht="31.5" x14ac:dyDescent="0.25">
      <c r="A701" s="232" t="s">
        <v>1405</v>
      </c>
      <c r="B701" s="233" t="s">
        <v>633</v>
      </c>
      <c r="C701" s="234">
        <v>82990</v>
      </c>
    </row>
    <row r="702" spans="1:3" ht="15.75" x14ac:dyDescent="0.25">
      <c r="A702" s="232" t="s">
        <v>1406</v>
      </c>
      <c r="B702" s="233" t="s">
        <v>644</v>
      </c>
      <c r="C702" s="234">
        <v>4732.8</v>
      </c>
    </row>
    <row r="703" spans="1:3" ht="15.75" x14ac:dyDescent="0.25">
      <c r="A703" s="232" t="s">
        <v>1407</v>
      </c>
      <c r="B703" s="233" t="s">
        <v>709</v>
      </c>
      <c r="C703" s="234">
        <v>2585</v>
      </c>
    </row>
    <row r="704" spans="1:3" ht="15.75" x14ac:dyDescent="0.25">
      <c r="A704" s="232" t="s">
        <v>1408</v>
      </c>
      <c r="B704" s="233" t="s">
        <v>710</v>
      </c>
      <c r="C704" s="234">
        <v>27172.5</v>
      </c>
    </row>
    <row r="705" spans="1:3" ht="15.75" x14ac:dyDescent="0.25">
      <c r="A705" s="232" t="s">
        <v>1409</v>
      </c>
      <c r="B705" s="233" t="s">
        <v>711</v>
      </c>
      <c r="C705" s="234">
        <v>11950</v>
      </c>
    </row>
    <row r="706" spans="1:3" ht="15.75" x14ac:dyDescent="0.25">
      <c r="A706" s="232" t="s">
        <v>1410</v>
      </c>
      <c r="B706" s="233" t="s">
        <v>712</v>
      </c>
      <c r="C706" s="234">
        <v>4490</v>
      </c>
    </row>
    <row r="707" spans="1:3" ht="15" customHeight="1" x14ac:dyDescent="0.25">
      <c r="A707" s="232" t="s">
        <v>1411</v>
      </c>
      <c r="B707" s="233" t="s">
        <v>713</v>
      </c>
      <c r="C707" s="234">
        <v>4490</v>
      </c>
    </row>
    <row r="708" spans="1:3" ht="15.75" x14ac:dyDescent="0.25">
      <c r="A708" s="232" t="s">
        <v>1412</v>
      </c>
      <c r="B708" s="233" t="s">
        <v>714</v>
      </c>
      <c r="C708" s="234">
        <v>34470</v>
      </c>
    </row>
    <row r="709" spans="1:3" ht="15.75" x14ac:dyDescent="0.25">
      <c r="A709" s="232" t="s">
        <v>1413</v>
      </c>
      <c r="B709" s="233" t="s">
        <v>715</v>
      </c>
      <c r="C709" s="234">
        <v>50000</v>
      </c>
    </row>
    <row r="710" spans="1:3" ht="15.75" x14ac:dyDescent="0.25">
      <c r="A710" s="232" t="s">
        <v>1414</v>
      </c>
      <c r="B710" s="233" t="s">
        <v>724</v>
      </c>
      <c r="C710" s="234">
        <v>67919.839999999997</v>
      </c>
    </row>
    <row r="711" spans="1:3" ht="15.75" x14ac:dyDescent="0.25">
      <c r="A711" s="232" t="s">
        <v>1415</v>
      </c>
      <c r="B711" s="233" t="s">
        <v>724</v>
      </c>
      <c r="C711" s="234">
        <v>67919.839999999997</v>
      </c>
    </row>
    <row r="712" spans="1:3" ht="15.75" x14ac:dyDescent="0.25">
      <c r="A712" s="232" t="s">
        <v>1416</v>
      </c>
      <c r="B712" s="233" t="s">
        <v>724</v>
      </c>
      <c r="C712" s="234">
        <v>67919.839999999997</v>
      </c>
    </row>
    <row r="713" spans="1:3" ht="15.75" x14ac:dyDescent="0.25">
      <c r="A713" s="232" t="s">
        <v>1417</v>
      </c>
      <c r="B713" s="233" t="s">
        <v>724</v>
      </c>
      <c r="C713" s="234">
        <v>67919.839999999997</v>
      </c>
    </row>
    <row r="714" spans="1:3" ht="15.75" x14ac:dyDescent="0.25">
      <c r="A714" s="232" t="s">
        <v>1418</v>
      </c>
      <c r="B714" s="233" t="s">
        <v>724</v>
      </c>
      <c r="C714" s="234">
        <v>67919.839999999997</v>
      </c>
    </row>
    <row r="715" spans="1:3" ht="15.75" x14ac:dyDescent="0.25">
      <c r="A715" s="232" t="s">
        <v>1419</v>
      </c>
      <c r="B715" s="233" t="s">
        <v>645</v>
      </c>
      <c r="C715" s="234">
        <v>802473.21</v>
      </c>
    </row>
    <row r="716" spans="1:3" ht="15.75" x14ac:dyDescent="0.25">
      <c r="A716" s="232" t="s">
        <v>1420</v>
      </c>
      <c r="B716" s="233" t="s">
        <v>645</v>
      </c>
      <c r="C716" s="234">
        <v>805894.81</v>
      </c>
    </row>
    <row r="717" spans="1:3" ht="15" customHeight="1" x14ac:dyDescent="0.25">
      <c r="A717" s="232" t="s">
        <v>1421</v>
      </c>
      <c r="B717" s="233" t="s">
        <v>646</v>
      </c>
      <c r="C717" s="234">
        <v>69424</v>
      </c>
    </row>
    <row r="718" spans="1:3" ht="15.75" x14ac:dyDescent="0.25">
      <c r="A718" s="232" t="s">
        <v>1422</v>
      </c>
      <c r="B718" s="233" t="s">
        <v>647</v>
      </c>
      <c r="C718" s="234">
        <v>14987</v>
      </c>
    </row>
    <row r="719" spans="1:3" ht="15.75" x14ac:dyDescent="0.25">
      <c r="A719" s="232" t="s">
        <v>1423</v>
      </c>
      <c r="B719" s="233" t="s">
        <v>647</v>
      </c>
      <c r="C719" s="234">
        <v>14987</v>
      </c>
    </row>
    <row r="720" spans="1:3" ht="15.75" x14ac:dyDescent="0.25">
      <c r="A720" s="232" t="s">
        <v>1424</v>
      </c>
      <c r="B720" s="233" t="s">
        <v>647</v>
      </c>
      <c r="C720" s="234">
        <v>14987</v>
      </c>
    </row>
    <row r="721" spans="1:3" ht="31.5" x14ac:dyDescent="0.25">
      <c r="A721" s="232" t="s">
        <v>1425</v>
      </c>
      <c r="B721" s="233" t="s">
        <v>648</v>
      </c>
      <c r="C721" s="234">
        <v>9989</v>
      </c>
    </row>
    <row r="722" spans="1:3" ht="31.5" x14ac:dyDescent="0.25">
      <c r="A722" s="232" t="s">
        <v>1426</v>
      </c>
      <c r="B722" s="233" t="s">
        <v>648</v>
      </c>
      <c r="C722" s="234">
        <v>9989</v>
      </c>
    </row>
    <row r="723" spans="1:3" ht="31.5" x14ac:dyDescent="0.25">
      <c r="A723" s="232" t="s">
        <v>1427</v>
      </c>
      <c r="B723" s="233" t="s">
        <v>648</v>
      </c>
      <c r="C723" s="234">
        <v>9989</v>
      </c>
    </row>
    <row r="724" spans="1:3" ht="31.5" x14ac:dyDescent="0.25">
      <c r="A724" s="232" t="s">
        <v>1428</v>
      </c>
      <c r="B724" s="233" t="s">
        <v>648</v>
      </c>
      <c r="C724" s="234">
        <v>9989</v>
      </c>
    </row>
    <row r="725" spans="1:3" ht="31.5" x14ac:dyDescent="0.25">
      <c r="A725" s="232" t="s">
        <v>1429</v>
      </c>
      <c r="B725" s="233" t="s">
        <v>648</v>
      </c>
      <c r="C725" s="234">
        <v>9989</v>
      </c>
    </row>
    <row r="726" spans="1:3" ht="31.5" x14ac:dyDescent="0.25">
      <c r="A726" s="232" t="s">
        <v>1430</v>
      </c>
      <c r="B726" s="233" t="s">
        <v>648</v>
      </c>
      <c r="C726" s="234">
        <v>9989</v>
      </c>
    </row>
    <row r="727" spans="1:3" ht="31.5" x14ac:dyDescent="0.25">
      <c r="A727" s="232" t="s">
        <v>1431</v>
      </c>
      <c r="B727" s="233" t="s">
        <v>648</v>
      </c>
      <c r="C727" s="234">
        <v>9989</v>
      </c>
    </row>
    <row r="728" spans="1:3" ht="31.5" x14ac:dyDescent="0.25">
      <c r="A728" s="232" t="s">
        <v>1432</v>
      </c>
      <c r="B728" s="233" t="s">
        <v>648</v>
      </c>
      <c r="C728" s="234">
        <v>9989</v>
      </c>
    </row>
    <row r="729" spans="1:3" ht="15" customHeight="1" x14ac:dyDescent="0.25">
      <c r="A729" s="232" t="s">
        <v>1433</v>
      </c>
      <c r="B729" s="233" t="s">
        <v>648</v>
      </c>
      <c r="C729" s="234">
        <v>9989</v>
      </c>
    </row>
    <row r="730" spans="1:3" ht="31.5" x14ac:dyDescent="0.25">
      <c r="A730" s="232" t="s">
        <v>1434</v>
      </c>
      <c r="B730" s="233" t="s">
        <v>648</v>
      </c>
      <c r="C730" s="234">
        <v>9989</v>
      </c>
    </row>
    <row r="731" spans="1:3" ht="31.5" x14ac:dyDescent="0.25">
      <c r="A731" s="232" t="s">
        <v>1435</v>
      </c>
      <c r="B731" s="233" t="s">
        <v>648</v>
      </c>
      <c r="C731" s="234">
        <v>9989</v>
      </c>
    </row>
    <row r="732" spans="1:3" ht="15" customHeight="1" x14ac:dyDescent="0.25">
      <c r="A732" s="232" t="s">
        <v>1436</v>
      </c>
      <c r="B732" s="233" t="s">
        <v>648</v>
      </c>
      <c r="C732" s="234">
        <v>9989</v>
      </c>
    </row>
    <row r="733" spans="1:3" ht="31.5" x14ac:dyDescent="0.25">
      <c r="A733" s="232" t="s">
        <v>1437</v>
      </c>
      <c r="B733" s="233" t="s">
        <v>648</v>
      </c>
      <c r="C733" s="234">
        <v>9989</v>
      </c>
    </row>
    <row r="734" spans="1:3" ht="15" customHeight="1" x14ac:dyDescent="0.25">
      <c r="A734" s="232" t="s">
        <v>1438</v>
      </c>
      <c r="B734" s="233" t="s">
        <v>648</v>
      </c>
      <c r="C734" s="234">
        <v>9989</v>
      </c>
    </row>
    <row r="735" spans="1:3" ht="31.5" x14ac:dyDescent="0.25">
      <c r="A735" s="232" t="s">
        <v>1439</v>
      </c>
      <c r="B735" s="233" t="s">
        <v>648</v>
      </c>
      <c r="C735" s="234">
        <v>9989</v>
      </c>
    </row>
    <row r="736" spans="1:3" ht="31.5" x14ac:dyDescent="0.25">
      <c r="A736" s="232" t="s">
        <v>1440</v>
      </c>
      <c r="B736" s="233" t="s">
        <v>648</v>
      </c>
      <c r="C736" s="234">
        <v>9989</v>
      </c>
    </row>
    <row r="737" spans="1:3" ht="31.5" x14ac:dyDescent="0.25">
      <c r="A737" s="232" t="s">
        <v>1441</v>
      </c>
      <c r="B737" s="233" t="s">
        <v>648</v>
      </c>
      <c r="C737" s="234">
        <v>9989</v>
      </c>
    </row>
    <row r="738" spans="1:3" ht="31.5" x14ac:dyDescent="0.25">
      <c r="A738" s="232" t="s">
        <v>1442</v>
      </c>
      <c r="B738" s="233" t="s">
        <v>648</v>
      </c>
      <c r="C738" s="234">
        <v>9989</v>
      </c>
    </row>
    <row r="739" spans="1:3" ht="15" customHeight="1" x14ac:dyDescent="0.25">
      <c r="A739" s="232" t="s">
        <v>1443</v>
      </c>
      <c r="B739" s="233" t="s">
        <v>648</v>
      </c>
      <c r="C739" s="234">
        <v>9989</v>
      </c>
    </row>
    <row r="740" spans="1:3" ht="31.5" x14ac:dyDescent="0.25">
      <c r="A740" s="232" t="s">
        <v>1444</v>
      </c>
      <c r="B740" s="233" t="s">
        <v>648</v>
      </c>
      <c r="C740" s="234">
        <v>9989</v>
      </c>
    </row>
    <row r="741" spans="1:3" ht="31.5" x14ac:dyDescent="0.25">
      <c r="A741" s="232" t="s">
        <v>1445</v>
      </c>
      <c r="B741" s="233" t="s">
        <v>648</v>
      </c>
      <c r="C741" s="234">
        <v>9989</v>
      </c>
    </row>
    <row r="742" spans="1:3" ht="15" customHeight="1" x14ac:dyDescent="0.25">
      <c r="A742" s="232" t="s">
        <v>1446</v>
      </c>
      <c r="B742" s="233" t="s">
        <v>648</v>
      </c>
      <c r="C742" s="234">
        <v>9989</v>
      </c>
    </row>
    <row r="743" spans="1:3" ht="31.5" x14ac:dyDescent="0.25">
      <c r="A743" s="232" t="s">
        <v>1447</v>
      </c>
      <c r="B743" s="233" t="s">
        <v>648</v>
      </c>
      <c r="C743" s="234">
        <v>9989</v>
      </c>
    </row>
    <row r="744" spans="1:3" ht="15" customHeight="1" x14ac:dyDescent="0.25">
      <c r="A744" s="232" t="s">
        <v>1448</v>
      </c>
      <c r="B744" s="233" t="s">
        <v>648</v>
      </c>
      <c r="C744" s="234">
        <v>9989</v>
      </c>
    </row>
    <row r="745" spans="1:3" ht="31.5" x14ac:dyDescent="0.25">
      <c r="A745" s="232" t="s">
        <v>1449</v>
      </c>
      <c r="B745" s="233" t="s">
        <v>648</v>
      </c>
      <c r="C745" s="234">
        <v>9989</v>
      </c>
    </row>
    <row r="746" spans="1:3" ht="31.5" x14ac:dyDescent="0.25">
      <c r="A746" s="232" t="s">
        <v>1450</v>
      </c>
      <c r="B746" s="233" t="s">
        <v>648</v>
      </c>
      <c r="C746" s="234">
        <v>9989</v>
      </c>
    </row>
    <row r="747" spans="1:3" ht="31.5" x14ac:dyDescent="0.25">
      <c r="A747" s="232" t="s">
        <v>1451</v>
      </c>
      <c r="B747" s="233" t="s">
        <v>648</v>
      </c>
      <c r="C747" s="234">
        <v>9989</v>
      </c>
    </row>
    <row r="748" spans="1:3" ht="15.75" x14ac:dyDescent="0.25">
      <c r="A748" s="232" t="s">
        <v>1452</v>
      </c>
      <c r="B748" s="233" t="s">
        <v>649</v>
      </c>
      <c r="C748" s="234">
        <v>3333.44</v>
      </c>
    </row>
    <row r="749" spans="1:3" ht="15.75" x14ac:dyDescent="0.25">
      <c r="A749" s="232" t="s">
        <v>1453</v>
      </c>
      <c r="B749" s="233" t="s">
        <v>650</v>
      </c>
      <c r="C749" s="234">
        <v>2685</v>
      </c>
    </row>
    <row r="750" spans="1:3" ht="15.75" x14ac:dyDescent="0.25">
      <c r="A750" s="232" t="s">
        <v>1454</v>
      </c>
      <c r="B750" s="233" t="s">
        <v>651</v>
      </c>
      <c r="C750" s="234">
        <v>4349.8</v>
      </c>
    </row>
    <row r="751" spans="1:3" ht="15.75" x14ac:dyDescent="0.25">
      <c r="A751" s="232" t="s">
        <v>1455</v>
      </c>
      <c r="B751" s="233" t="s">
        <v>651</v>
      </c>
      <c r="C751" s="234">
        <v>4349.8</v>
      </c>
    </row>
    <row r="752" spans="1:3" ht="15.75" x14ac:dyDescent="0.25">
      <c r="A752" s="232" t="s">
        <v>1456</v>
      </c>
      <c r="B752" s="233" t="s">
        <v>651</v>
      </c>
      <c r="C752" s="234">
        <v>4349.8</v>
      </c>
    </row>
    <row r="753" spans="1:3" ht="15" customHeight="1" x14ac:dyDescent="0.25">
      <c r="A753" s="232" t="s">
        <v>1457</v>
      </c>
      <c r="B753" s="233" t="s">
        <v>651</v>
      </c>
      <c r="C753" s="234">
        <v>4349.8</v>
      </c>
    </row>
    <row r="754" spans="1:3" ht="15" customHeight="1" x14ac:dyDescent="0.25">
      <c r="A754" s="232" t="s">
        <v>1458</v>
      </c>
      <c r="B754" s="233" t="s">
        <v>652</v>
      </c>
      <c r="C754" s="234">
        <v>5684</v>
      </c>
    </row>
    <row r="755" spans="1:3" ht="15.75" x14ac:dyDescent="0.25">
      <c r="A755" s="232" t="s">
        <v>1459</v>
      </c>
      <c r="B755" s="233" t="s">
        <v>649</v>
      </c>
      <c r="C755" s="234">
        <v>4125</v>
      </c>
    </row>
    <row r="756" spans="1:3" ht="15" customHeight="1" x14ac:dyDescent="0.25">
      <c r="A756" s="232" t="s">
        <v>1460</v>
      </c>
      <c r="B756" s="233" t="s">
        <v>653</v>
      </c>
      <c r="C756" s="234">
        <v>15000</v>
      </c>
    </row>
    <row r="757" spans="1:3" ht="15.75" x14ac:dyDescent="0.25">
      <c r="A757" s="232" t="s">
        <v>1461</v>
      </c>
      <c r="B757" s="233" t="s">
        <v>716</v>
      </c>
      <c r="C757" s="234">
        <v>3325</v>
      </c>
    </row>
    <row r="758" spans="1:3" ht="15.75" x14ac:dyDescent="0.25">
      <c r="A758" s="232" t="s">
        <v>1462</v>
      </c>
      <c r="B758" s="233" t="s">
        <v>717</v>
      </c>
      <c r="C758" s="234">
        <v>3325</v>
      </c>
    </row>
    <row r="759" spans="1:3" ht="15" customHeight="1" x14ac:dyDescent="0.25">
      <c r="A759" s="232" t="s">
        <v>1463</v>
      </c>
      <c r="B759" s="233" t="s">
        <v>717</v>
      </c>
      <c r="C759" s="234">
        <v>3325</v>
      </c>
    </row>
    <row r="760" spans="1:3" ht="15" customHeight="1" x14ac:dyDescent="0.25">
      <c r="A760" s="232" t="s">
        <v>1464</v>
      </c>
      <c r="B760" s="233" t="s">
        <v>717</v>
      </c>
      <c r="C760" s="234">
        <v>3325</v>
      </c>
    </row>
    <row r="761" spans="1:3" ht="15.75" x14ac:dyDescent="0.25">
      <c r="A761" s="232" t="s">
        <v>1465</v>
      </c>
      <c r="B761" s="233" t="s">
        <v>651</v>
      </c>
      <c r="C761" s="234">
        <v>3314.29</v>
      </c>
    </row>
    <row r="762" spans="1:3" ht="15.75" x14ac:dyDescent="0.25">
      <c r="A762" s="232" t="s">
        <v>1466</v>
      </c>
      <c r="B762" s="233" t="s">
        <v>651</v>
      </c>
      <c r="C762" s="234">
        <v>3314.29</v>
      </c>
    </row>
    <row r="763" spans="1:3" ht="15.75" x14ac:dyDescent="0.25">
      <c r="A763" s="232" t="s">
        <v>1467</v>
      </c>
      <c r="B763" s="233" t="s">
        <v>651</v>
      </c>
      <c r="C763" s="234">
        <v>3314.29</v>
      </c>
    </row>
    <row r="764" spans="1:3" ht="15.75" x14ac:dyDescent="0.25">
      <c r="A764" s="232" t="s">
        <v>1468</v>
      </c>
      <c r="B764" s="233" t="s">
        <v>651</v>
      </c>
      <c r="C764" s="234">
        <v>3314.29</v>
      </c>
    </row>
    <row r="770" spans="1:1" x14ac:dyDescent="0.25">
      <c r="A770" t="s">
        <v>1528</v>
      </c>
    </row>
  </sheetData>
  <mergeCells count="3">
    <mergeCell ref="A4:C4"/>
    <mergeCell ref="A5:C5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opLeftCell="A7" workbookViewId="0">
      <selection activeCell="B18" sqref="B18"/>
    </sheetView>
  </sheetViews>
  <sheetFormatPr baseColWidth="10" defaultRowHeight="15" x14ac:dyDescent="0.25"/>
  <cols>
    <col min="1" max="1" width="4.5703125" customWidth="1"/>
    <col min="2" max="2" width="17.140625" customWidth="1"/>
    <col min="3" max="3" width="9.85546875" customWidth="1"/>
    <col min="4" max="4" width="10.140625" bestFit="1" customWidth="1"/>
    <col min="5" max="5" width="13" customWidth="1"/>
    <col min="6" max="6" width="13.7109375" customWidth="1"/>
    <col min="7" max="7" width="8" customWidth="1"/>
    <col min="8" max="8" width="14.85546875" customWidth="1"/>
    <col min="9" max="9" width="12.28515625" customWidth="1"/>
    <col min="11" max="11" width="11.7109375" bestFit="1" customWidth="1"/>
  </cols>
  <sheetData>
    <row r="1" spans="2:12" ht="15.75" thickBot="1" x14ac:dyDescent="0.3"/>
    <row r="2" spans="2:12" ht="73.5" customHeight="1" x14ac:dyDescent="0.25">
      <c r="B2" s="279" t="s">
        <v>465</v>
      </c>
      <c r="C2" s="280"/>
      <c r="D2" s="280"/>
      <c r="E2" s="280"/>
      <c r="F2" s="280"/>
      <c r="G2" s="280"/>
      <c r="H2" s="280"/>
      <c r="I2" s="281"/>
    </row>
    <row r="3" spans="2:12" ht="25.15" customHeight="1" x14ac:dyDescent="0.25">
      <c r="B3" s="292" t="s">
        <v>118</v>
      </c>
      <c r="C3" s="293"/>
      <c r="D3" s="293"/>
      <c r="E3" s="293"/>
      <c r="F3" s="293"/>
      <c r="G3" s="293"/>
      <c r="H3" s="293"/>
      <c r="I3" s="294"/>
    </row>
    <row r="4" spans="2:12" ht="28.9" customHeight="1" thickBot="1" x14ac:dyDescent="0.3">
      <c r="B4" s="295" t="s">
        <v>1490</v>
      </c>
      <c r="C4" s="296"/>
      <c r="D4" s="296"/>
      <c r="E4" s="296"/>
      <c r="F4" s="296"/>
      <c r="G4" s="296"/>
      <c r="H4" s="296"/>
      <c r="I4" s="297"/>
    </row>
    <row r="5" spans="2:12" ht="45.75" thickBot="1" x14ac:dyDescent="0.3">
      <c r="B5" s="61" t="s">
        <v>119</v>
      </c>
      <c r="C5" s="62" t="s">
        <v>120</v>
      </c>
      <c r="D5" s="62" t="s">
        <v>121</v>
      </c>
      <c r="E5" s="62" t="s">
        <v>122</v>
      </c>
      <c r="F5" s="62" t="s">
        <v>123</v>
      </c>
      <c r="G5" s="62" t="s">
        <v>124</v>
      </c>
      <c r="H5" s="62" t="s">
        <v>125</v>
      </c>
      <c r="I5" s="62" t="s">
        <v>52</v>
      </c>
    </row>
    <row r="6" spans="2:12" x14ac:dyDescent="0.25">
      <c r="B6" s="58"/>
      <c r="C6" s="59"/>
      <c r="D6" s="60"/>
      <c r="E6" s="59"/>
      <c r="F6" s="59"/>
      <c r="G6" s="59"/>
      <c r="H6" s="82"/>
      <c r="I6" s="106"/>
      <c r="K6" s="101"/>
    </row>
    <row r="7" spans="2:12" x14ac:dyDescent="0.25">
      <c r="B7" s="53"/>
      <c r="C7" s="51"/>
      <c r="D7" s="52"/>
      <c r="E7" s="51"/>
      <c r="F7" s="51"/>
      <c r="G7" s="51"/>
      <c r="H7" s="83"/>
      <c r="I7" s="107"/>
      <c r="K7" s="101"/>
      <c r="L7" s="101"/>
    </row>
    <row r="8" spans="2:12" x14ac:dyDescent="0.25">
      <c r="B8" s="53"/>
      <c r="C8" s="52"/>
      <c r="D8" s="51"/>
      <c r="E8" s="51"/>
      <c r="F8" s="51"/>
      <c r="G8" s="51"/>
      <c r="H8" s="51"/>
      <c r="I8" s="107"/>
      <c r="K8" s="101"/>
    </row>
    <row r="9" spans="2:12" x14ac:dyDescent="0.25">
      <c r="B9" s="53"/>
      <c r="C9" s="51"/>
      <c r="D9" s="51"/>
      <c r="E9" s="51"/>
      <c r="F9" s="51"/>
      <c r="G9" s="51"/>
      <c r="H9" s="51"/>
      <c r="I9" s="107"/>
      <c r="L9" s="101"/>
    </row>
    <row r="10" spans="2:12" x14ac:dyDescent="0.25">
      <c r="B10" s="53"/>
      <c r="C10" s="51"/>
      <c r="D10" s="51"/>
      <c r="E10" s="51"/>
      <c r="F10" s="51"/>
      <c r="G10" s="51"/>
      <c r="H10" s="51"/>
      <c r="I10" s="54"/>
    </row>
    <row r="11" spans="2:12" ht="15.75" thickBot="1" x14ac:dyDescent="0.3">
      <c r="B11" s="55"/>
      <c r="C11" s="56"/>
      <c r="D11" s="56"/>
      <c r="E11" s="56"/>
      <c r="F11" s="56"/>
      <c r="G11" s="56"/>
      <c r="H11" s="56"/>
      <c r="I11" s="57"/>
      <c r="K11" s="101"/>
    </row>
    <row r="18" spans="2:2" x14ac:dyDescent="0.25">
      <c r="B18" t="s">
        <v>1528</v>
      </c>
    </row>
  </sheetData>
  <mergeCells count="3">
    <mergeCell ref="B2:I2"/>
    <mergeCell ref="B3:I3"/>
    <mergeCell ref="B4:I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topLeftCell="A19" zoomScale="90" zoomScaleNormal="90" workbookViewId="0">
      <selection activeCell="D28" sqref="D28"/>
    </sheetView>
  </sheetViews>
  <sheetFormatPr baseColWidth="10" defaultRowHeight="15" x14ac:dyDescent="0.25"/>
  <cols>
    <col min="1" max="1" width="3.42578125" customWidth="1"/>
    <col min="2" max="2" width="6.5703125" customWidth="1"/>
    <col min="3" max="3" width="7.140625" customWidth="1"/>
    <col min="4" max="4" width="30.5703125" style="1" customWidth="1"/>
    <col min="5" max="19" width="12.28515625" customWidth="1"/>
  </cols>
  <sheetData>
    <row r="1" spans="2:19" ht="15.75" thickBot="1" x14ac:dyDescent="0.3"/>
    <row r="2" spans="2:19" ht="17.25" customHeight="1" x14ac:dyDescent="0.25">
      <c r="B2" s="301" t="s">
        <v>0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3"/>
    </row>
    <row r="3" spans="2:19" ht="18" x14ac:dyDescent="0.25">
      <c r="B3" s="304" t="s">
        <v>1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6"/>
    </row>
    <row r="4" spans="2:19" ht="18" x14ac:dyDescent="0.25">
      <c r="B4" s="304" t="s">
        <v>655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6"/>
    </row>
    <row r="5" spans="2:19" ht="18" x14ac:dyDescent="0.25">
      <c r="B5" s="304" t="s">
        <v>1488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6"/>
    </row>
    <row r="6" spans="2:19" ht="18" x14ac:dyDescent="0.25">
      <c r="B6" s="304" t="s">
        <v>2</v>
      </c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6"/>
    </row>
    <row r="7" spans="2:19" ht="41.25" customHeight="1" thickBot="1" x14ac:dyDescent="0.3">
      <c r="B7" s="298" t="s">
        <v>465</v>
      </c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300"/>
    </row>
    <row r="8" spans="2:19" ht="16.5" thickBot="1" x14ac:dyDescent="0.3">
      <c r="B8" s="313" t="s">
        <v>3</v>
      </c>
      <c r="C8" s="313" t="s">
        <v>4</v>
      </c>
      <c r="D8" s="316" t="s">
        <v>5</v>
      </c>
      <c r="E8" s="307" t="s">
        <v>6</v>
      </c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9"/>
    </row>
    <row r="9" spans="2:19" ht="16.5" thickBot="1" x14ac:dyDescent="0.3">
      <c r="B9" s="314"/>
      <c r="C9" s="314"/>
      <c r="D9" s="317"/>
      <c r="E9" s="307" t="s">
        <v>7</v>
      </c>
      <c r="F9" s="308"/>
      <c r="G9" s="309"/>
      <c r="H9" s="307" t="s">
        <v>8</v>
      </c>
      <c r="I9" s="308"/>
      <c r="J9" s="309"/>
      <c r="K9" s="307" t="s">
        <v>9</v>
      </c>
      <c r="L9" s="308"/>
      <c r="M9" s="309"/>
      <c r="N9" s="307" t="s">
        <v>10</v>
      </c>
      <c r="O9" s="308"/>
      <c r="P9" s="309"/>
      <c r="Q9" s="307" t="s">
        <v>11</v>
      </c>
      <c r="R9" s="308"/>
      <c r="S9" s="309"/>
    </row>
    <row r="10" spans="2:19" ht="46.9" customHeight="1" thickBot="1" x14ac:dyDescent="0.3">
      <c r="B10" s="315"/>
      <c r="C10" s="315"/>
      <c r="D10" s="318"/>
      <c r="E10" s="80" t="s">
        <v>12</v>
      </c>
      <c r="F10" s="81" t="s">
        <v>13</v>
      </c>
      <c r="G10" s="81" t="s">
        <v>14</v>
      </c>
      <c r="H10" s="80" t="s">
        <v>12</v>
      </c>
      <c r="I10" s="80" t="s">
        <v>13</v>
      </c>
      <c r="J10" s="80" t="s">
        <v>14</v>
      </c>
      <c r="K10" s="80" t="s">
        <v>12</v>
      </c>
      <c r="L10" s="80" t="s">
        <v>13</v>
      </c>
      <c r="M10" s="80" t="s">
        <v>14</v>
      </c>
      <c r="N10" s="80" t="s">
        <v>12</v>
      </c>
      <c r="O10" s="80" t="s">
        <v>13</v>
      </c>
      <c r="P10" s="80" t="s">
        <v>14</v>
      </c>
      <c r="Q10" s="80" t="s">
        <v>12</v>
      </c>
      <c r="R10" s="80" t="s">
        <v>13</v>
      </c>
      <c r="S10" s="80" t="s">
        <v>14</v>
      </c>
    </row>
    <row r="11" spans="2:19" ht="63.75" thickBot="1" x14ac:dyDescent="0.3">
      <c r="B11" s="310">
        <v>1</v>
      </c>
      <c r="C11" s="13"/>
      <c r="D11" s="14" t="s">
        <v>15</v>
      </c>
      <c r="E11" s="15">
        <f>E17+E16+E15+E14+E13+E12</f>
        <v>0</v>
      </c>
      <c r="F11" s="15">
        <f>F17+F16+F15+F14+F13+F12</f>
        <v>0</v>
      </c>
      <c r="G11" s="15">
        <f>E11+F11</f>
        <v>0</v>
      </c>
      <c r="H11" s="15">
        <f>H17+H16+H15+H14+H13+H12</f>
        <v>0</v>
      </c>
      <c r="I11" s="15">
        <f>I17+I16+I15+I14+I13+I12</f>
        <v>0</v>
      </c>
      <c r="J11" s="15">
        <f>H11+I11</f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f>Q17+Q16+Q15+Q14+Q13+Q12</f>
        <v>0</v>
      </c>
      <c r="R11" s="15">
        <f>R17+R16+R15+R14+R13+R12</f>
        <v>0</v>
      </c>
      <c r="S11" s="15">
        <f>Q11+R11</f>
        <v>0</v>
      </c>
    </row>
    <row r="12" spans="2:19" ht="16.5" thickBot="1" x14ac:dyDescent="0.3">
      <c r="B12" s="311"/>
      <c r="C12" s="11">
        <v>1000</v>
      </c>
      <c r="D12" s="16" t="s">
        <v>16</v>
      </c>
      <c r="E12" s="17">
        <v>0</v>
      </c>
      <c r="F12" s="17">
        <v>0</v>
      </c>
      <c r="G12" s="15">
        <f t="shared" ref="G12:G23" si="0">E12+F12</f>
        <v>0</v>
      </c>
      <c r="H12" s="17">
        <v>0</v>
      </c>
      <c r="I12" s="17">
        <v>0</v>
      </c>
      <c r="J12" s="15">
        <f t="shared" ref="J12:J17" si="1">H12+I12</f>
        <v>0</v>
      </c>
      <c r="K12" s="17">
        <v>0</v>
      </c>
      <c r="L12" s="17">
        <v>0</v>
      </c>
      <c r="M12" s="18">
        <v>0</v>
      </c>
      <c r="N12" s="17">
        <v>0</v>
      </c>
      <c r="O12" s="17">
        <v>0</v>
      </c>
      <c r="P12" s="18">
        <v>0</v>
      </c>
      <c r="Q12" s="17">
        <v>0</v>
      </c>
      <c r="R12" s="17">
        <v>0</v>
      </c>
      <c r="S12" s="15">
        <f t="shared" ref="S12:S17" si="2">Q12+R12</f>
        <v>0</v>
      </c>
    </row>
    <row r="13" spans="2:19" ht="16.5" thickBot="1" x14ac:dyDescent="0.3">
      <c r="B13" s="311"/>
      <c r="C13" s="11">
        <v>2000</v>
      </c>
      <c r="D13" s="16" t="s">
        <v>17</v>
      </c>
      <c r="E13" s="17">
        <v>0</v>
      </c>
      <c r="F13" s="17">
        <v>0</v>
      </c>
      <c r="G13" s="15">
        <f t="shared" si="0"/>
        <v>0</v>
      </c>
      <c r="H13" s="17">
        <v>0</v>
      </c>
      <c r="I13" s="17">
        <v>0</v>
      </c>
      <c r="J13" s="15">
        <f t="shared" si="1"/>
        <v>0</v>
      </c>
      <c r="K13" s="17">
        <v>0</v>
      </c>
      <c r="L13" s="17">
        <v>0</v>
      </c>
      <c r="M13" s="18">
        <v>0</v>
      </c>
      <c r="N13" s="17">
        <v>0</v>
      </c>
      <c r="O13" s="17">
        <v>0</v>
      </c>
      <c r="P13" s="18">
        <v>0</v>
      </c>
      <c r="Q13" s="17">
        <v>0</v>
      </c>
      <c r="R13" s="17">
        <v>0</v>
      </c>
      <c r="S13" s="15">
        <f t="shared" si="2"/>
        <v>0</v>
      </c>
    </row>
    <row r="14" spans="2:19" ht="16.5" thickBot="1" x14ac:dyDescent="0.3">
      <c r="B14" s="311"/>
      <c r="C14" s="11">
        <v>3000</v>
      </c>
      <c r="D14" s="16" t="s">
        <v>18</v>
      </c>
      <c r="E14" s="17">
        <v>0</v>
      </c>
      <c r="F14" s="17">
        <v>0</v>
      </c>
      <c r="G14" s="19">
        <f t="shared" si="0"/>
        <v>0</v>
      </c>
      <c r="H14" s="17">
        <v>0</v>
      </c>
      <c r="I14" s="17">
        <v>0</v>
      </c>
      <c r="J14" s="19">
        <f t="shared" si="1"/>
        <v>0</v>
      </c>
      <c r="K14" s="17">
        <v>0</v>
      </c>
      <c r="L14" s="17">
        <v>0</v>
      </c>
      <c r="M14" s="18">
        <v>0</v>
      </c>
      <c r="N14" s="17">
        <v>0</v>
      </c>
      <c r="O14" s="17">
        <v>0</v>
      </c>
      <c r="P14" s="18">
        <v>0</v>
      </c>
      <c r="Q14" s="17">
        <v>0</v>
      </c>
      <c r="R14" s="17">
        <v>0</v>
      </c>
      <c r="S14" s="19">
        <f t="shared" si="2"/>
        <v>0</v>
      </c>
    </row>
    <row r="15" spans="2:19" ht="45.75" thickBot="1" x14ac:dyDescent="0.3">
      <c r="B15" s="311"/>
      <c r="C15" s="11">
        <v>4000</v>
      </c>
      <c r="D15" s="16" t="s">
        <v>19</v>
      </c>
      <c r="E15" s="17">
        <v>0</v>
      </c>
      <c r="F15" s="17">
        <v>0</v>
      </c>
      <c r="G15" s="15">
        <f t="shared" si="0"/>
        <v>0</v>
      </c>
      <c r="H15" s="17">
        <v>0</v>
      </c>
      <c r="I15" s="17">
        <v>0</v>
      </c>
      <c r="J15" s="15">
        <f t="shared" si="1"/>
        <v>0</v>
      </c>
      <c r="K15" s="17">
        <v>0</v>
      </c>
      <c r="L15" s="17">
        <v>0</v>
      </c>
      <c r="M15" s="18">
        <v>0</v>
      </c>
      <c r="N15" s="17">
        <v>0</v>
      </c>
      <c r="O15" s="17">
        <v>0</v>
      </c>
      <c r="P15" s="18">
        <v>0</v>
      </c>
      <c r="Q15" s="17">
        <v>0</v>
      </c>
      <c r="R15" s="17">
        <v>0</v>
      </c>
      <c r="S15" s="15">
        <f t="shared" si="2"/>
        <v>0</v>
      </c>
    </row>
    <row r="16" spans="2:19" ht="30.75" thickBot="1" x14ac:dyDescent="0.3">
      <c r="B16" s="311"/>
      <c r="C16" s="11">
        <v>5000</v>
      </c>
      <c r="D16" s="16" t="s">
        <v>20</v>
      </c>
      <c r="E16" s="17">
        <v>0</v>
      </c>
      <c r="F16" s="17">
        <v>0</v>
      </c>
      <c r="G16" s="15">
        <f t="shared" si="0"/>
        <v>0</v>
      </c>
      <c r="H16" s="17">
        <v>0</v>
      </c>
      <c r="I16" s="17">
        <v>0</v>
      </c>
      <c r="J16" s="15">
        <f t="shared" si="1"/>
        <v>0</v>
      </c>
      <c r="K16" s="17">
        <v>0</v>
      </c>
      <c r="L16" s="17">
        <v>0</v>
      </c>
      <c r="M16" s="18">
        <v>0</v>
      </c>
      <c r="N16" s="17">
        <v>0</v>
      </c>
      <c r="O16" s="17">
        <v>0</v>
      </c>
      <c r="P16" s="18">
        <v>0</v>
      </c>
      <c r="Q16" s="17">
        <v>0</v>
      </c>
      <c r="R16" s="17">
        <v>0</v>
      </c>
      <c r="S16" s="15">
        <f t="shared" si="2"/>
        <v>0</v>
      </c>
    </row>
    <row r="17" spans="2:19" ht="16.5" thickBot="1" x14ac:dyDescent="0.3">
      <c r="B17" s="312"/>
      <c r="C17" s="11">
        <v>6000</v>
      </c>
      <c r="D17" s="16" t="s">
        <v>21</v>
      </c>
      <c r="E17" s="17">
        <v>0</v>
      </c>
      <c r="F17" s="17">
        <v>0</v>
      </c>
      <c r="G17" s="15">
        <f t="shared" si="0"/>
        <v>0</v>
      </c>
      <c r="H17" s="17">
        <v>0</v>
      </c>
      <c r="I17" s="17">
        <v>0</v>
      </c>
      <c r="J17" s="15">
        <f t="shared" si="1"/>
        <v>0</v>
      </c>
      <c r="K17" s="17">
        <v>0</v>
      </c>
      <c r="L17" s="17">
        <v>0</v>
      </c>
      <c r="M17" s="18">
        <v>0</v>
      </c>
      <c r="N17" s="17">
        <v>0</v>
      </c>
      <c r="O17" s="17">
        <v>0</v>
      </c>
      <c r="P17" s="18">
        <v>0</v>
      </c>
      <c r="Q17" s="17">
        <v>0</v>
      </c>
      <c r="R17" s="17">
        <v>0</v>
      </c>
      <c r="S17" s="15">
        <f t="shared" si="2"/>
        <v>0</v>
      </c>
    </row>
    <row r="18" spans="2:19" ht="63.75" thickBot="1" x14ac:dyDescent="0.3">
      <c r="B18" s="310">
        <v>2</v>
      </c>
      <c r="C18" s="20"/>
      <c r="D18" s="14" t="s">
        <v>22</v>
      </c>
      <c r="E18" s="15">
        <f>E23+E22+E21+E20+E19</f>
        <v>0</v>
      </c>
      <c r="F18" s="15">
        <f>F23+F22+F21+F20+F19</f>
        <v>0</v>
      </c>
      <c r="G18" s="15">
        <f>E18+F18</f>
        <v>0</v>
      </c>
      <c r="H18" s="15">
        <f>H23+H22+H21+H20+H19</f>
        <v>0</v>
      </c>
      <c r="I18" s="15">
        <f>I23+I22+I21+I20+I19</f>
        <v>0</v>
      </c>
      <c r="J18" s="15">
        <f t="shared" ref="J18:J23" si="3">H18+I18</f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f>Q23+Q22+Q21+Q20+Q19</f>
        <v>0</v>
      </c>
      <c r="R18" s="15">
        <f>R23+R22+R21+R20+R19</f>
        <v>0</v>
      </c>
      <c r="S18" s="15">
        <f t="shared" ref="S18:S23" si="4">Q18+R18</f>
        <v>0</v>
      </c>
    </row>
    <row r="19" spans="2:19" ht="16.5" thickBot="1" x14ac:dyDescent="0.3">
      <c r="B19" s="311"/>
      <c r="C19" s="11">
        <v>1000</v>
      </c>
      <c r="D19" s="21" t="s">
        <v>16</v>
      </c>
      <c r="E19" s="17">
        <v>0</v>
      </c>
      <c r="F19" s="17">
        <v>0</v>
      </c>
      <c r="G19" s="15">
        <f t="shared" si="0"/>
        <v>0</v>
      </c>
      <c r="H19" s="17">
        <v>0</v>
      </c>
      <c r="I19" s="17">
        <v>0</v>
      </c>
      <c r="J19" s="15">
        <f t="shared" si="3"/>
        <v>0</v>
      </c>
      <c r="K19" s="17">
        <v>0</v>
      </c>
      <c r="L19" s="17">
        <v>0</v>
      </c>
      <c r="M19" s="18">
        <v>0</v>
      </c>
      <c r="N19" s="17">
        <v>0</v>
      </c>
      <c r="O19" s="17">
        <v>0</v>
      </c>
      <c r="P19" s="18">
        <v>0</v>
      </c>
      <c r="Q19" s="17">
        <v>0</v>
      </c>
      <c r="R19" s="17">
        <v>0</v>
      </c>
      <c r="S19" s="15">
        <f t="shared" si="4"/>
        <v>0</v>
      </c>
    </row>
    <row r="20" spans="2:19" ht="16.5" thickBot="1" x14ac:dyDescent="0.3">
      <c r="B20" s="311"/>
      <c r="C20" s="11">
        <v>3000</v>
      </c>
      <c r="D20" s="21" t="s">
        <v>18</v>
      </c>
      <c r="E20" s="17">
        <v>0</v>
      </c>
      <c r="F20" s="17">
        <v>0</v>
      </c>
      <c r="G20" s="19">
        <f t="shared" si="0"/>
        <v>0</v>
      </c>
      <c r="H20" s="17">
        <v>0</v>
      </c>
      <c r="I20" s="17">
        <v>0</v>
      </c>
      <c r="J20" s="19">
        <f t="shared" si="3"/>
        <v>0</v>
      </c>
      <c r="K20" s="17">
        <v>0</v>
      </c>
      <c r="L20" s="17">
        <v>0</v>
      </c>
      <c r="M20" s="18">
        <v>0</v>
      </c>
      <c r="N20" s="17">
        <v>0</v>
      </c>
      <c r="O20" s="17">
        <v>0</v>
      </c>
      <c r="P20" s="18">
        <v>0</v>
      </c>
      <c r="Q20" s="17">
        <v>0</v>
      </c>
      <c r="R20" s="17">
        <v>0</v>
      </c>
      <c r="S20" s="19">
        <f t="shared" si="4"/>
        <v>0</v>
      </c>
    </row>
    <row r="21" spans="2:19" ht="45.75" thickBot="1" x14ac:dyDescent="0.3">
      <c r="B21" s="311"/>
      <c r="C21" s="11">
        <v>4000</v>
      </c>
      <c r="D21" s="16" t="s">
        <v>19</v>
      </c>
      <c r="E21" s="17">
        <v>0</v>
      </c>
      <c r="F21" s="17">
        <v>0</v>
      </c>
      <c r="G21" s="19">
        <f t="shared" si="0"/>
        <v>0</v>
      </c>
      <c r="H21" s="17">
        <v>0</v>
      </c>
      <c r="I21" s="17">
        <v>0</v>
      </c>
      <c r="J21" s="19">
        <f t="shared" si="3"/>
        <v>0</v>
      </c>
      <c r="K21" s="17"/>
      <c r="L21" s="17"/>
      <c r="M21" s="18">
        <v>0</v>
      </c>
      <c r="N21" s="17"/>
      <c r="O21" s="17"/>
      <c r="P21" s="18">
        <v>0</v>
      </c>
      <c r="Q21" s="17">
        <v>0</v>
      </c>
      <c r="R21" s="17">
        <v>0</v>
      </c>
      <c r="S21" s="19">
        <f t="shared" si="4"/>
        <v>0</v>
      </c>
    </row>
    <row r="22" spans="2:19" ht="30.75" thickBot="1" x14ac:dyDescent="0.3">
      <c r="B22" s="311"/>
      <c r="C22" s="11">
        <v>5000</v>
      </c>
      <c r="D22" s="16" t="s">
        <v>20</v>
      </c>
      <c r="E22" s="17">
        <v>0</v>
      </c>
      <c r="F22" s="17">
        <v>0</v>
      </c>
      <c r="G22" s="19">
        <f t="shared" si="0"/>
        <v>0</v>
      </c>
      <c r="H22" s="17">
        <v>0</v>
      </c>
      <c r="I22" s="17">
        <v>0</v>
      </c>
      <c r="J22" s="19">
        <f t="shared" si="3"/>
        <v>0</v>
      </c>
      <c r="K22" s="17"/>
      <c r="L22" s="17"/>
      <c r="M22" s="18">
        <v>0</v>
      </c>
      <c r="N22" s="17"/>
      <c r="O22" s="17"/>
      <c r="P22" s="18">
        <v>0</v>
      </c>
      <c r="Q22" s="17">
        <v>0</v>
      </c>
      <c r="R22" s="17">
        <v>0</v>
      </c>
      <c r="S22" s="19">
        <f t="shared" si="4"/>
        <v>0</v>
      </c>
    </row>
    <row r="23" spans="2:19" ht="16.5" thickBot="1" x14ac:dyDescent="0.3">
      <c r="B23" s="312"/>
      <c r="C23" s="11">
        <v>6000</v>
      </c>
      <c r="D23" s="16" t="s">
        <v>21</v>
      </c>
      <c r="E23" s="17">
        <v>0</v>
      </c>
      <c r="F23" s="17">
        <v>0</v>
      </c>
      <c r="G23" s="19">
        <f t="shared" si="0"/>
        <v>0</v>
      </c>
      <c r="H23" s="17">
        <v>0</v>
      </c>
      <c r="I23" s="17">
        <v>0</v>
      </c>
      <c r="J23" s="19">
        <f t="shared" si="3"/>
        <v>0</v>
      </c>
      <c r="K23" s="17"/>
      <c r="L23" s="17"/>
      <c r="M23" s="18">
        <v>0</v>
      </c>
      <c r="N23" s="17"/>
      <c r="O23" s="17"/>
      <c r="P23" s="18">
        <v>0</v>
      </c>
      <c r="Q23" s="17">
        <v>0</v>
      </c>
      <c r="R23" s="17">
        <v>0</v>
      </c>
      <c r="S23" s="19">
        <f t="shared" si="4"/>
        <v>0</v>
      </c>
    </row>
    <row r="24" spans="2:19" ht="15.75" x14ac:dyDescent="0.25">
      <c r="B24" s="12"/>
      <c r="C24" s="12"/>
      <c r="D24" s="2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2:19" ht="15.75" x14ac:dyDescent="0.25">
      <c r="B25" s="12"/>
      <c r="C25" s="12"/>
      <c r="D25" s="2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2:19" x14ac:dyDescent="0.25">
      <c r="G26" s="2"/>
    </row>
    <row r="28" spans="2:19" x14ac:dyDescent="0.25">
      <c r="D28" t="s">
        <v>1528</v>
      </c>
    </row>
  </sheetData>
  <mergeCells count="17">
    <mergeCell ref="B11:B17"/>
    <mergeCell ref="B18:B23"/>
    <mergeCell ref="B8:B10"/>
    <mergeCell ref="C8:C10"/>
    <mergeCell ref="D8:D10"/>
    <mergeCell ref="E8:S8"/>
    <mergeCell ref="E9:G9"/>
    <mergeCell ref="H9:J9"/>
    <mergeCell ref="K9:M9"/>
    <mergeCell ref="N9:P9"/>
    <mergeCell ref="Q9:S9"/>
    <mergeCell ref="B7:S7"/>
    <mergeCell ref="B2:S2"/>
    <mergeCell ref="B3:S3"/>
    <mergeCell ref="B4:S4"/>
    <mergeCell ref="B5:S5"/>
    <mergeCell ref="B6:S6"/>
  </mergeCells>
  <pageMargins left="0.31496062992125984" right="0.19685039370078741" top="0" bottom="0.15748031496062992" header="0.31496062992125984" footer="0"/>
  <pageSetup paperSize="5" scale="70" orientation="landscape" r:id="rId1"/>
  <ignoredErrors>
    <ignoredError sqref="G18 G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topLeftCell="A7" workbookViewId="0">
      <selection activeCell="B14" sqref="B14"/>
    </sheetView>
  </sheetViews>
  <sheetFormatPr baseColWidth="10" defaultRowHeight="15" x14ac:dyDescent="0.25"/>
  <cols>
    <col min="1" max="1" width="3.85546875" customWidth="1"/>
    <col min="2" max="2" width="16" customWidth="1"/>
    <col min="3" max="3" width="14.42578125" customWidth="1"/>
    <col min="4" max="4" width="12" customWidth="1"/>
    <col min="5" max="5" width="14.42578125" customWidth="1"/>
    <col min="6" max="6" width="12" customWidth="1"/>
    <col min="7" max="7" width="15.28515625" customWidth="1"/>
    <col min="8" max="8" width="11.85546875" customWidth="1"/>
    <col min="9" max="9" width="14.85546875" customWidth="1"/>
    <col min="10" max="10" width="11.85546875" customWidth="1"/>
    <col min="11" max="11" width="15.7109375" customWidth="1"/>
  </cols>
  <sheetData>
    <row r="1" spans="2:11" ht="15.75" thickBot="1" x14ac:dyDescent="0.3">
      <c r="B1" s="3"/>
    </row>
    <row r="2" spans="2:11" ht="47.25" customHeight="1" x14ac:dyDescent="0.25">
      <c r="B2" s="319" t="s">
        <v>465</v>
      </c>
      <c r="C2" s="320"/>
      <c r="D2" s="320"/>
      <c r="E2" s="320"/>
      <c r="F2" s="320"/>
      <c r="G2" s="320"/>
      <c r="H2" s="320"/>
      <c r="I2" s="320"/>
      <c r="J2" s="320"/>
      <c r="K2" s="321"/>
    </row>
    <row r="3" spans="2:11" ht="26.45" customHeight="1" x14ac:dyDescent="0.25">
      <c r="B3" s="322" t="s">
        <v>23</v>
      </c>
      <c r="C3" s="323"/>
      <c r="D3" s="323"/>
      <c r="E3" s="323"/>
      <c r="F3" s="323"/>
      <c r="G3" s="323"/>
      <c r="H3" s="323"/>
      <c r="I3" s="323"/>
      <c r="J3" s="323"/>
      <c r="K3" s="324"/>
    </row>
    <row r="4" spans="2:11" ht="33" customHeight="1" thickBot="1" x14ac:dyDescent="0.3">
      <c r="B4" s="322" t="s">
        <v>1488</v>
      </c>
      <c r="C4" s="323"/>
      <c r="D4" s="323"/>
      <c r="E4" s="323"/>
      <c r="F4" s="323"/>
      <c r="G4" s="323"/>
      <c r="H4" s="323"/>
      <c r="I4" s="323"/>
      <c r="J4" s="323"/>
      <c r="K4" s="324"/>
    </row>
    <row r="5" spans="2:11" x14ac:dyDescent="0.25">
      <c r="B5" s="326" t="s">
        <v>24</v>
      </c>
      <c r="C5" s="325" t="s">
        <v>25</v>
      </c>
      <c r="D5" s="325"/>
      <c r="E5" s="325" t="s">
        <v>26</v>
      </c>
      <c r="F5" s="325"/>
      <c r="G5" s="325" t="s">
        <v>27</v>
      </c>
      <c r="H5" s="325"/>
      <c r="I5" s="325" t="s">
        <v>28</v>
      </c>
      <c r="J5" s="325"/>
      <c r="K5" s="328" t="s">
        <v>148</v>
      </c>
    </row>
    <row r="6" spans="2:11" ht="30" x14ac:dyDescent="0.25">
      <c r="B6" s="327"/>
      <c r="C6" s="47" t="s">
        <v>31</v>
      </c>
      <c r="D6" s="47" t="s">
        <v>32</v>
      </c>
      <c r="E6" s="47" t="s">
        <v>31</v>
      </c>
      <c r="F6" s="47" t="s">
        <v>32</v>
      </c>
      <c r="G6" s="47" t="s">
        <v>31</v>
      </c>
      <c r="H6" s="47" t="s">
        <v>32</v>
      </c>
      <c r="I6" s="47" t="s">
        <v>31</v>
      </c>
      <c r="J6" s="47" t="s">
        <v>32</v>
      </c>
      <c r="K6" s="329"/>
    </row>
    <row r="7" spans="2:11" x14ac:dyDescent="0.25">
      <c r="B7" s="49" t="s">
        <v>29</v>
      </c>
      <c r="C7" s="48" t="s">
        <v>34</v>
      </c>
      <c r="D7" s="48" t="s">
        <v>35</v>
      </c>
      <c r="E7" s="48" t="s">
        <v>36</v>
      </c>
      <c r="F7" s="48" t="s">
        <v>37</v>
      </c>
      <c r="G7" s="48" t="s">
        <v>38</v>
      </c>
      <c r="H7" s="48" t="s">
        <v>39</v>
      </c>
      <c r="I7" s="48" t="s">
        <v>40</v>
      </c>
      <c r="J7" s="48" t="s">
        <v>41</v>
      </c>
      <c r="K7" s="50" t="s">
        <v>33</v>
      </c>
    </row>
    <row r="8" spans="2:11" ht="28.5" customHeight="1" x14ac:dyDescent="0.25">
      <c r="B8" s="84"/>
      <c r="C8" s="85"/>
      <c r="D8" s="86"/>
      <c r="E8" s="85"/>
      <c r="F8" s="86"/>
      <c r="G8" s="45"/>
      <c r="H8" s="46"/>
      <c r="I8" s="45"/>
      <c r="J8" s="45"/>
      <c r="K8" s="98">
        <f>+D8+F8+H8</f>
        <v>0</v>
      </c>
    </row>
    <row r="9" spans="2:11" ht="28.5" customHeight="1" x14ac:dyDescent="0.25">
      <c r="B9" s="178" t="s">
        <v>441</v>
      </c>
      <c r="C9" s="179" t="s">
        <v>442</v>
      </c>
      <c r="D9" s="180">
        <v>0</v>
      </c>
      <c r="E9" s="181"/>
      <c r="F9" s="182"/>
      <c r="G9" s="181"/>
      <c r="H9" s="182"/>
      <c r="I9" s="181"/>
      <c r="J9" s="181"/>
      <c r="K9" s="183">
        <f>+D9+F9+H9</f>
        <v>0</v>
      </c>
    </row>
    <row r="10" spans="2:11" ht="28.5" customHeight="1" x14ac:dyDescent="0.25">
      <c r="B10" s="87"/>
      <c r="C10" s="89"/>
      <c r="D10" s="88"/>
      <c r="E10" s="89"/>
      <c r="F10" s="88"/>
      <c r="G10" s="43"/>
      <c r="H10" s="44"/>
      <c r="I10" s="43"/>
      <c r="J10" s="43"/>
      <c r="K10" s="99">
        <f>+D10+F10+H10</f>
        <v>0</v>
      </c>
    </row>
    <row r="13" spans="2:11" x14ac:dyDescent="0.25">
      <c r="K13" s="101"/>
    </row>
    <row r="14" spans="2:11" x14ac:dyDescent="0.25">
      <c r="B14" t="s">
        <v>1528</v>
      </c>
    </row>
  </sheetData>
  <mergeCells count="9">
    <mergeCell ref="B2:K2"/>
    <mergeCell ref="B3:K3"/>
    <mergeCell ref="B4:K4"/>
    <mergeCell ref="C5:D5"/>
    <mergeCell ref="E5:F5"/>
    <mergeCell ref="G5:H5"/>
    <mergeCell ref="I5:J5"/>
    <mergeCell ref="B5:B6"/>
    <mergeCell ref="K5:K6"/>
  </mergeCell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7" workbookViewId="0">
      <selection activeCell="B15" sqref="B15"/>
    </sheetView>
  </sheetViews>
  <sheetFormatPr baseColWidth="10" defaultRowHeight="15" x14ac:dyDescent="0.25"/>
  <cols>
    <col min="1" max="1" width="4.5703125" customWidth="1"/>
    <col min="2" max="2" width="36.5703125" customWidth="1"/>
    <col min="3" max="3" width="31.85546875" customWidth="1"/>
    <col min="4" max="4" width="22.42578125" customWidth="1"/>
    <col min="5" max="5" width="16" customWidth="1"/>
    <col min="6" max="6" width="18.7109375" customWidth="1"/>
  </cols>
  <sheetData>
    <row r="1" spans="1:7" ht="15.75" thickBot="1" x14ac:dyDescent="0.3"/>
    <row r="2" spans="1:7" ht="41.25" customHeight="1" x14ac:dyDescent="0.25">
      <c r="B2" s="341" t="s">
        <v>465</v>
      </c>
      <c r="C2" s="342"/>
      <c r="D2" s="342"/>
      <c r="E2" s="342"/>
      <c r="F2" s="343"/>
    </row>
    <row r="3" spans="1:7" ht="33.75" customHeight="1" x14ac:dyDescent="0.25">
      <c r="B3" s="332" t="s">
        <v>47</v>
      </c>
      <c r="C3" s="333"/>
      <c r="D3" s="333"/>
      <c r="E3" s="333"/>
      <c r="F3" s="334"/>
    </row>
    <row r="4" spans="1:7" ht="49.5" customHeight="1" thickBot="1" x14ac:dyDescent="0.3">
      <c r="B4" s="335" t="s">
        <v>1488</v>
      </c>
      <c r="C4" s="336"/>
      <c r="D4" s="336"/>
      <c r="E4" s="336"/>
      <c r="F4" s="337"/>
    </row>
    <row r="5" spans="1:7" ht="39" customHeight="1" thickBot="1" x14ac:dyDescent="0.3">
      <c r="B5" s="141" t="s">
        <v>48</v>
      </c>
      <c r="C5" s="135" t="s">
        <v>49</v>
      </c>
      <c r="D5" s="330" t="s">
        <v>50</v>
      </c>
      <c r="E5" s="331"/>
      <c r="F5" s="135" t="s">
        <v>51</v>
      </c>
      <c r="G5" s="24"/>
    </row>
    <row r="6" spans="1:7" ht="16.5" thickBot="1" x14ac:dyDescent="0.3">
      <c r="B6" s="25"/>
      <c r="C6" s="23"/>
      <c r="D6" s="23" t="s">
        <v>9</v>
      </c>
      <c r="E6" s="23" t="s">
        <v>10</v>
      </c>
      <c r="F6" s="23"/>
      <c r="G6" s="24"/>
    </row>
    <row r="7" spans="1:7" ht="16.5" thickBot="1" x14ac:dyDescent="0.3">
      <c r="B7" s="32"/>
      <c r="C7" s="33"/>
      <c r="D7" s="26"/>
      <c r="E7" s="26"/>
      <c r="F7" s="26"/>
      <c r="G7" s="24"/>
    </row>
    <row r="8" spans="1:7" ht="26.25" customHeight="1" thickBot="1" x14ac:dyDescent="0.3">
      <c r="A8" s="24"/>
      <c r="B8" s="184" t="s">
        <v>441</v>
      </c>
      <c r="C8" s="338" t="s">
        <v>443</v>
      </c>
      <c r="D8" s="339"/>
      <c r="E8" s="339"/>
      <c r="F8" s="340"/>
      <c r="G8" s="24"/>
    </row>
    <row r="9" spans="1:7" ht="16.5" thickBot="1" x14ac:dyDescent="0.3">
      <c r="B9" s="27"/>
      <c r="C9" s="23"/>
      <c r="D9" s="26"/>
      <c r="E9" s="26"/>
      <c r="F9" s="26"/>
      <c r="G9" s="24"/>
    </row>
    <row r="10" spans="1:7" ht="15.75" x14ac:dyDescent="0.25">
      <c r="B10" s="24"/>
      <c r="C10" s="24"/>
      <c r="D10" s="24"/>
      <c r="E10" s="24"/>
      <c r="F10" s="24"/>
      <c r="G10" s="24"/>
    </row>
    <row r="11" spans="1:7" x14ac:dyDescent="0.25">
      <c r="E11" s="101"/>
    </row>
    <row r="15" spans="1:7" x14ac:dyDescent="0.25">
      <c r="B15" t="s">
        <v>1528</v>
      </c>
    </row>
  </sheetData>
  <mergeCells count="5">
    <mergeCell ref="D5:E5"/>
    <mergeCell ref="B3:F3"/>
    <mergeCell ref="B4:F4"/>
    <mergeCell ref="C8:F8"/>
    <mergeCell ref="B2:F2"/>
  </mergeCells>
  <pageMargins left="0.23622047244094491" right="0.23622047244094491" top="0.74803149606299213" bottom="0.74803149606299213" header="0.31496062992125984" footer="0.31496062992125984"/>
  <pageSetup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8"/>
  <sheetViews>
    <sheetView topLeftCell="A16" workbookViewId="0">
      <selection activeCell="B24" sqref="B24"/>
    </sheetView>
  </sheetViews>
  <sheetFormatPr baseColWidth="10" defaultRowHeight="15" x14ac:dyDescent="0.25"/>
  <cols>
    <col min="1" max="1" width="6.42578125" customWidth="1"/>
    <col min="2" max="2" width="54.5703125" customWidth="1"/>
    <col min="3" max="3" width="32.85546875" customWidth="1"/>
    <col min="4" max="4" width="32" customWidth="1"/>
  </cols>
  <sheetData>
    <row r="1" spans="2:4" ht="15.75" thickBot="1" x14ac:dyDescent="0.3"/>
    <row r="2" spans="2:4" ht="45" customHeight="1" x14ac:dyDescent="0.25">
      <c r="B2" s="345" t="s">
        <v>465</v>
      </c>
      <c r="C2" s="346"/>
      <c r="D2" s="347"/>
    </row>
    <row r="3" spans="2:4" ht="41.25" customHeight="1" x14ac:dyDescent="0.25">
      <c r="B3" s="348" t="s">
        <v>46</v>
      </c>
      <c r="C3" s="349"/>
      <c r="D3" s="350"/>
    </row>
    <row r="4" spans="2:4" ht="41.25" customHeight="1" thickBot="1" x14ac:dyDescent="0.3">
      <c r="B4" s="351" t="s">
        <v>1488</v>
      </c>
      <c r="C4" s="352"/>
      <c r="D4" s="353"/>
    </row>
    <row r="5" spans="2:4" ht="15.75" thickBot="1" x14ac:dyDescent="0.3">
      <c r="B5" s="354" t="s">
        <v>45</v>
      </c>
      <c r="C5" s="356" t="s">
        <v>44</v>
      </c>
      <c r="D5" s="357"/>
    </row>
    <row r="6" spans="2:4" ht="15.75" thickBot="1" x14ac:dyDescent="0.3">
      <c r="B6" s="355"/>
      <c r="C6" s="90" t="s">
        <v>43</v>
      </c>
      <c r="D6" s="91" t="s">
        <v>42</v>
      </c>
    </row>
    <row r="7" spans="2:4" x14ac:dyDescent="0.25">
      <c r="B7" s="119"/>
      <c r="C7" s="120"/>
      <c r="D7" s="121"/>
    </row>
    <row r="8" spans="2:4" x14ac:dyDescent="0.25">
      <c r="B8" s="122" t="s">
        <v>464</v>
      </c>
      <c r="C8" s="92" t="s">
        <v>444</v>
      </c>
      <c r="D8" s="93" t="s">
        <v>445</v>
      </c>
    </row>
    <row r="9" spans="2:4" x14ac:dyDescent="0.25">
      <c r="B9" s="122" t="s">
        <v>464</v>
      </c>
      <c r="C9" s="92" t="s">
        <v>444</v>
      </c>
      <c r="D9" s="93" t="s">
        <v>446</v>
      </c>
    </row>
    <row r="10" spans="2:4" x14ac:dyDescent="0.25">
      <c r="B10" s="122" t="s">
        <v>464</v>
      </c>
      <c r="C10" s="92" t="s">
        <v>444</v>
      </c>
      <c r="D10" s="93" t="s">
        <v>447</v>
      </c>
    </row>
    <row r="11" spans="2:4" x14ac:dyDescent="0.25">
      <c r="B11" s="122" t="s">
        <v>464</v>
      </c>
      <c r="C11" s="92" t="s">
        <v>444</v>
      </c>
      <c r="D11" s="115" t="s">
        <v>656</v>
      </c>
    </row>
    <row r="12" spans="2:4" x14ac:dyDescent="0.25">
      <c r="B12" s="122" t="s">
        <v>464</v>
      </c>
      <c r="C12" s="92" t="s">
        <v>277</v>
      </c>
      <c r="D12" s="93" t="s">
        <v>448</v>
      </c>
    </row>
    <row r="13" spans="2:4" x14ac:dyDescent="0.25">
      <c r="B13" s="122" t="s">
        <v>464</v>
      </c>
      <c r="C13" s="92" t="s">
        <v>449</v>
      </c>
      <c r="D13" s="93" t="s">
        <v>450</v>
      </c>
    </row>
    <row r="14" spans="2:4" x14ac:dyDescent="0.25">
      <c r="B14" s="122" t="s">
        <v>464</v>
      </c>
      <c r="C14" s="92" t="s">
        <v>150</v>
      </c>
      <c r="D14" s="93" t="s">
        <v>451</v>
      </c>
    </row>
    <row r="15" spans="2:4" x14ac:dyDescent="0.25">
      <c r="B15" s="122" t="s">
        <v>464</v>
      </c>
      <c r="C15" s="92" t="s">
        <v>452</v>
      </c>
      <c r="D15" s="115" t="s">
        <v>453</v>
      </c>
    </row>
    <row r="16" spans="2:4" x14ac:dyDescent="0.25">
      <c r="B16" s="122" t="s">
        <v>464</v>
      </c>
      <c r="C16" s="92" t="s">
        <v>454</v>
      </c>
      <c r="D16" s="115" t="s">
        <v>455</v>
      </c>
    </row>
    <row r="17" spans="2:4" x14ac:dyDescent="0.25">
      <c r="B17" s="122" t="s">
        <v>464</v>
      </c>
      <c r="C17" s="222" t="s">
        <v>1495</v>
      </c>
      <c r="D17" s="223" t="s">
        <v>1496</v>
      </c>
    </row>
    <row r="18" spans="2:4" x14ac:dyDescent="0.25">
      <c r="B18" s="122" t="s">
        <v>464</v>
      </c>
      <c r="C18" s="222" t="s">
        <v>1495</v>
      </c>
      <c r="D18" s="223" t="s">
        <v>1497</v>
      </c>
    </row>
    <row r="19" spans="2:4" ht="15.75" thickBot="1" x14ac:dyDescent="0.3">
      <c r="B19" s="123"/>
      <c r="C19" s="125"/>
      <c r="D19" s="124"/>
    </row>
    <row r="20" spans="2:4" x14ac:dyDescent="0.25">
      <c r="C20" s="111"/>
    </row>
    <row r="21" spans="2:4" x14ac:dyDescent="0.25">
      <c r="C21" s="112"/>
    </row>
    <row r="22" spans="2:4" x14ac:dyDescent="0.25">
      <c r="C22" s="344"/>
    </row>
    <row r="23" spans="2:4" x14ac:dyDescent="0.25">
      <c r="C23" s="344"/>
    </row>
    <row r="24" spans="2:4" x14ac:dyDescent="0.25">
      <c r="B24" t="s">
        <v>1528</v>
      </c>
      <c r="C24" s="113"/>
    </row>
    <row r="25" spans="2:4" x14ac:dyDescent="0.25">
      <c r="C25" s="114"/>
    </row>
    <row r="26" spans="2:4" x14ac:dyDescent="0.25">
      <c r="C26" s="113"/>
    </row>
    <row r="27" spans="2:4" x14ac:dyDescent="0.25">
      <c r="C27" s="114"/>
    </row>
    <row r="28" spans="2:4" x14ac:dyDescent="0.25">
      <c r="C28" s="113"/>
    </row>
  </sheetData>
  <mergeCells count="6">
    <mergeCell ref="C22:C23"/>
    <mergeCell ref="B2:D2"/>
    <mergeCell ref="B3:D3"/>
    <mergeCell ref="B4:D4"/>
    <mergeCell ref="B5:B6"/>
    <mergeCell ref="C5:D5"/>
  </mergeCells>
  <pageMargins left="0.31496062992125984" right="0.31496062992125984" top="0.55118110236220474" bottom="0.35433070866141736" header="0.31496062992125984" footer="0.31496062992125984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9"/>
  <sheetViews>
    <sheetView zoomScale="130" zoomScaleNormal="130" workbookViewId="0">
      <pane ySplit="4" topLeftCell="A83" activePane="bottomLeft" state="frozen"/>
      <selection pane="bottomLeft" activeCell="B89" sqref="B89"/>
    </sheetView>
  </sheetViews>
  <sheetFormatPr baseColWidth="10" defaultColWidth="11.42578125" defaultRowHeight="15" x14ac:dyDescent="0.25"/>
  <cols>
    <col min="1" max="1" width="2.140625" style="169" customWidth="1"/>
    <col min="2" max="2" width="25.5703125" style="169" customWidth="1"/>
    <col min="3" max="3" width="13.85546875" style="169" customWidth="1"/>
    <col min="4" max="15" width="10.7109375" style="169" customWidth="1"/>
    <col min="16" max="16384" width="11.42578125" style="169"/>
  </cols>
  <sheetData>
    <row r="1" spans="2:19" ht="15.75" thickBot="1" x14ac:dyDescent="0.3"/>
    <row r="2" spans="2:19" ht="36.75" customHeight="1" x14ac:dyDescent="0.25">
      <c r="B2" s="358" t="s">
        <v>465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60"/>
      <c r="S2" s="169" t="s">
        <v>147</v>
      </c>
    </row>
    <row r="3" spans="2:19" ht="29.45" customHeight="1" thickBot="1" x14ac:dyDescent="0.3">
      <c r="B3" s="361" t="s">
        <v>1491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3"/>
    </row>
    <row r="4" spans="2:19" ht="15.75" thickBot="1" x14ac:dyDescent="0.3">
      <c r="B4" s="170"/>
      <c r="C4" s="171" t="s">
        <v>53</v>
      </c>
      <c r="D4" s="171" t="s">
        <v>54</v>
      </c>
      <c r="E4" s="171" t="s">
        <v>55</v>
      </c>
      <c r="F4" s="171" t="s">
        <v>56</v>
      </c>
      <c r="G4" s="171" t="s">
        <v>57</v>
      </c>
      <c r="H4" s="171" t="s">
        <v>58</v>
      </c>
      <c r="I4" s="171" t="s">
        <v>59</v>
      </c>
      <c r="J4" s="171" t="s">
        <v>60</v>
      </c>
      <c r="K4" s="171" t="s">
        <v>61</v>
      </c>
      <c r="L4" s="171" t="s">
        <v>62</v>
      </c>
      <c r="M4" s="171" t="s">
        <v>63</v>
      </c>
      <c r="N4" s="171" t="s">
        <v>64</v>
      </c>
      <c r="O4" s="171" t="s">
        <v>65</v>
      </c>
    </row>
    <row r="5" spans="2:19" x14ac:dyDescent="0.25">
      <c r="B5" s="172" t="s">
        <v>30</v>
      </c>
      <c r="C5" s="173">
        <f>C6+C15+C21+C24+C30+C34+C44+C49+C53+C57+C64+C67+C75+C77+C79</f>
        <v>447350615</v>
      </c>
      <c r="D5" s="173">
        <f t="shared" ref="D5:O5" si="0">D6+D15+D21+D24+D30+D34+D44+D49+D53+D57+D64+D67+D75+D77+D79</f>
        <v>78047574</v>
      </c>
      <c r="E5" s="173">
        <f t="shared" si="0"/>
        <v>21185958</v>
      </c>
      <c r="F5" s="173">
        <f t="shared" si="0"/>
        <v>44015452</v>
      </c>
      <c r="G5" s="173">
        <f t="shared" si="0"/>
        <v>14488954</v>
      </c>
      <c r="H5" s="173">
        <f t="shared" si="0"/>
        <v>48018036</v>
      </c>
      <c r="I5" s="173">
        <f t="shared" si="0"/>
        <v>22824280</v>
      </c>
      <c r="J5" s="173">
        <f t="shared" si="0"/>
        <v>47334665</v>
      </c>
      <c r="K5" s="173">
        <f t="shared" si="0"/>
        <v>22262431</v>
      </c>
      <c r="L5" s="173">
        <f t="shared" si="0"/>
        <v>45225371</v>
      </c>
      <c r="M5" s="173">
        <f t="shared" si="0"/>
        <v>22595928</v>
      </c>
      <c r="N5" s="173">
        <f t="shared" si="0"/>
        <v>43723829</v>
      </c>
      <c r="O5" s="173">
        <f t="shared" si="0"/>
        <v>37628137</v>
      </c>
    </row>
    <row r="6" spans="2:19" x14ac:dyDescent="0.25">
      <c r="B6" s="174" t="s">
        <v>278</v>
      </c>
      <c r="C6" s="167">
        <f>C7+C8+C9+C10+C11+C12+C13+C14</f>
        <v>0</v>
      </c>
      <c r="D6" s="167">
        <f t="shared" ref="D6:O6" si="1">D7+D8+D9+D10+D11+D12+D13+D14</f>
        <v>0</v>
      </c>
      <c r="E6" s="167">
        <f t="shared" si="1"/>
        <v>0</v>
      </c>
      <c r="F6" s="167">
        <f t="shared" si="1"/>
        <v>0</v>
      </c>
      <c r="G6" s="167">
        <f t="shared" si="1"/>
        <v>0</v>
      </c>
      <c r="H6" s="167">
        <f t="shared" si="1"/>
        <v>0</v>
      </c>
      <c r="I6" s="167">
        <f t="shared" si="1"/>
        <v>0</v>
      </c>
      <c r="J6" s="167">
        <f t="shared" si="1"/>
        <v>0</v>
      </c>
      <c r="K6" s="167">
        <f t="shared" si="1"/>
        <v>0</v>
      </c>
      <c r="L6" s="167">
        <f t="shared" si="1"/>
        <v>0</v>
      </c>
      <c r="M6" s="167">
        <f t="shared" si="1"/>
        <v>0</v>
      </c>
      <c r="N6" s="167">
        <f t="shared" si="1"/>
        <v>0</v>
      </c>
      <c r="O6" s="167">
        <f t="shared" si="1"/>
        <v>0</v>
      </c>
    </row>
    <row r="7" spans="2:19" x14ac:dyDescent="0.25">
      <c r="B7" s="175" t="s">
        <v>151</v>
      </c>
      <c r="C7" s="168">
        <f>D7+E7+F7+G7+H7+I7+J7+K7+L7+M7+N7+O7</f>
        <v>0</v>
      </c>
      <c r="D7" s="168">
        <v>0</v>
      </c>
      <c r="E7" s="168">
        <v>0</v>
      </c>
      <c r="F7" s="168">
        <v>0</v>
      </c>
      <c r="G7" s="168">
        <v>0</v>
      </c>
      <c r="H7" s="168">
        <v>0</v>
      </c>
      <c r="I7" s="168">
        <v>0</v>
      </c>
      <c r="J7" s="168">
        <v>0</v>
      </c>
      <c r="K7" s="168">
        <v>0</v>
      </c>
      <c r="L7" s="168">
        <v>0</v>
      </c>
      <c r="M7" s="168">
        <v>0</v>
      </c>
      <c r="N7" s="168">
        <v>0</v>
      </c>
      <c r="O7" s="168">
        <v>0</v>
      </c>
    </row>
    <row r="8" spans="2:19" x14ac:dyDescent="0.25">
      <c r="B8" s="175" t="s">
        <v>152</v>
      </c>
      <c r="C8" s="168">
        <f t="shared" ref="C8:C14" si="2">D8+E8+F8+G8+H8+I8+J8+K8+L8+M8+N8+O8</f>
        <v>0</v>
      </c>
      <c r="D8" s="168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</row>
    <row r="9" spans="2:19" ht="23.25" x14ac:dyDescent="0.25">
      <c r="B9" s="174" t="s">
        <v>153</v>
      </c>
      <c r="C9" s="168">
        <f t="shared" si="2"/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8">
        <v>0</v>
      </c>
    </row>
    <row r="10" spans="2:19" x14ac:dyDescent="0.25">
      <c r="B10" s="175" t="s">
        <v>154</v>
      </c>
      <c r="C10" s="168">
        <f t="shared" si="2"/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0</v>
      </c>
      <c r="O10" s="168">
        <v>0</v>
      </c>
    </row>
    <row r="11" spans="2:19" x14ac:dyDescent="0.25">
      <c r="B11" s="175" t="s">
        <v>66</v>
      </c>
      <c r="C11" s="168">
        <f t="shared" si="2"/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0</v>
      </c>
      <c r="N11" s="168">
        <v>0</v>
      </c>
      <c r="O11" s="168">
        <v>0</v>
      </c>
    </row>
    <row r="12" spans="2:19" x14ac:dyDescent="0.25">
      <c r="B12" s="175" t="s">
        <v>67</v>
      </c>
      <c r="C12" s="168">
        <f t="shared" si="2"/>
        <v>0</v>
      </c>
      <c r="D12" s="168">
        <v>0</v>
      </c>
      <c r="E12" s="168">
        <v>0</v>
      </c>
      <c r="F12" s="168">
        <v>0</v>
      </c>
      <c r="G12" s="168">
        <v>0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8">
        <v>0</v>
      </c>
      <c r="N12" s="168">
        <v>0</v>
      </c>
      <c r="O12" s="168">
        <v>0</v>
      </c>
    </row>
    <row r="13" spans="2:19" x14ac:dyDescent="0.25">
      <c r="B13" s="175" t="s">
        <v>155</v>
      </c>
      <c r="C13" s="168">
        <f t="shared" si="2"/>
        <v>0</v>
      </c>
      <c r="D13" s="168">
        <v>0</v>
      </c>
      <c r="E13" s="168">
        <v>0</v>
      </c>
      <c r="F13" s="168">
        <v>0</v>
      </c>
      <c r="G13" s="168">
        <v>0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8">
        <v>0</v>
      </c>
      <c r="N13" s="168">
        <v>0</v>
      </c>
      <c r="O13" s="168">
        <v>0</v>
      </c>
    </row>
    <row r="14" spans="2:19" x14ac:dyDescent="0.25">
      <c r="B14" s="175" t="s">
        <v>68</v>
      </c>
      <c r="C14" s="168">
        <f t="shared" si="2"/>
        <v>0</v>
      </c>
      <c r="D14" s="168">
        <v>0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v>0</v>
      </c>
      <c r="N14" s="168">
        <v>0</v>
      </c>
      <c r="O14" s="168">
        <v>0</v>
      </c>
    </row>
    <row r="15" spans="2:19" ht="23.25" x14ac:dyDescent="0.25">
      <c r="B15" s="174" t="s">
        <v>204</v>
      </c>
      <c r="C15" s="167">
        <f>C16+C17+C18+C19+C20</f>
        <v>0</v>
      </c>
      <c r="D15" s="167">
        <f t="shared" ref="D15:O15" si="3">D16+D17+D18+D19+D20</f>
        <v>0</v>
      </c>
      <c r="E15" s="167">
        <f t="shared" si="3"/>
        <v>0</v>
      </c>
      <c r="F15" s="167">
        <f t="shared" si="3"/>
        <v>0</v>
      </c>
      <c r="G15" s="167">
        <f t="shared" si="3"/>
        <v>0</v>
      </c>
      <c r="H15" s="167">
        <f t="shared" si="3"/>
        <v>0</v>
      </c>
      <c r="I15" s="167">
        <f t="shared" si="3"/>
        <v>0</v>
      </c>
      <c r="J15" s="167">
        <f t="shared" si="3"/>
        <v>0</v>
      </c>
      <c r="K15" s="167">
        <f t="shared" si="3"/>
        <v>0</v>
      </c>
      <c r="L15" s="167">
        <f t="shared" si="3"/>
        <v>0</v>
      </c>
      <c r="M15" s="167">
        <f t="shared" si="3"/>
        <v>0</v>
      </c>
      <c r="N15" s="167">
        <f t="shared" si="3"/>
        <v>0</v>
      </c>
      <c r="O15" s="167">
        <f t="shared" si="3"/>
        <v>0</v>
      </c>
    </row>
    <row r="16" spans="2:19" x14ac:dyDescent="0.25">
      <c r="B16" s="175" t="s">
        <v>69</v>
      </c>
      <c r="C16" s="168">
        <f>D16+E16+F16+G16+H16+I16+J16+K16+L16+M16+N16+O16</f>
        <v>0</v>
      </c>
      <c r="D16" s="168">
        <v>0</v>
      </c>
      <c r="E16" s="168">
        <v>0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0</v>
      </c>
      <c r="N16" s="168">
        <v>0</v>
      </c>
      <c r="O16" s="168">
        <v>0</v>
      </c>
    </row>
    <row r="17" spans="2:17" x14ac:dyDescent="0.25">
      <c r="B17" s="175" t="s">
        <v>70</v>
      </c>
      <c r="C17" s="168">
        <f>D17+E17+F17+G17+H17+I17+J17+K17+L17+M17+N17+O17</f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168">
        <v>0</v>
      </c>
      <c r="N17" s="168">
        <v>0</v>
      </c>
      <c r="O17" s="168">
        <v>0</v>
      </c>
    </row>
    <row r="18" spans="2:17" x14ac:dyDescent="0.25">
      <c r="B18" s="175" t="s">
        <v>71</v>
      </c>
      <c r="C18" s="168">
        <f>D18+E18+F18+G18+H18+I18+J18+K18+L18+M18+N18+O18</f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168">
        <v>0</v>
      </c>
      <c r="N18" s="168">
        <v>0</v>
      </c>
      <c r="O18" s="168">
        <v>0</v>
      </c>
    </row>
    <row r="19" spans="2:17" ht="23.25" x14ac:dyDescent="0.25">
      <c r="B19" s="174" t="s">
        <v>156</v>
      </c>
      <c r="C19" s="168">
        <f>D19+E19+F19+G19+H19+I19+J19+K19+L19+M19+N19+O19</f>
        <v>0</v>
      </c>
      <c r="D19" s="168">
        <v>0</v>
      </c>
      <c r="E19" s="168">
        <v>0</v>
      </c>
      <c r="F19" s="168">
        <v>0</v>
      </c>
      <c r="G19" s="168">
        <v>0</v>
      </c>
      <c r="H19" s="168">
        <v>0</v>
      </c>
      <c r="I19" s="168">
        <v>0</v>
      </c>
      <c r="J19" s="168">
        <v>0</v>
      </c>
      <c r="K19" s="168">
        <v>0</v>
      </c>
      <c r="L19" s="168">
        <v>0</v>
      </c>
      <c r="M19" s="168">
        <v>0</v>
      </c>
      <c r="N19" s="168">
        <v>0</v>
      </c>
      <c r="O19" s="168">
        <v>0</v>
      </c>
    </row>
    <row r="20" spans="2:17" ht="23.25" x14ac:dyDescent="0.25">
      <c r="B20" s="174" t="s">
        <v>157</v>
      </c>
      <c r="C20" s="168">
        <f>D20+E20+F20+G20+H20+I20+J20+K20+L20+M20+N20+O20</f>
        <v>0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8">
        <v>0</v>
      </c>
      <c r="O20" s="168">
        <v>0</v>
      </c>
    </row>
    <row r="21" spans="2:17" x14ac:dyDescent="0.25">
      <c r="B21" s="174" t="s">
        <v>279</v>
      </c>
      <c r="C21" s="167">
        <f>C22+C23</f>
        <v>0</v>
      </c>
      <c r="D21" s="167">
        <f t="shared" ref="D21:O21" si="4">D22+D23</f>
        <v>0</v>
      </c>
      <c r="E21" s="167">
        <f t="shared" si="4"/>
        <v>0</v>
      </c>
      <c r="F21" s="167">
        <f t="shared" si="4"/>
        <v>0</v>
      </c>
      <c r="G21" s="167">
        <f t="shared" si="4"/>
        <v>0</v>
      </c>
      <c r="H21" s="167">
        <f t="shared" si="4"/>
        <v>0</v>
      </c>
      <c r="I21" s="167">
        <f t="shared" si="4"/>
        <v>0</v>
      </c>
      <c r="J21" s="167">
        <f t="shared" si="4"/>
        <v>0</v>
      </c>
      <c r="K21" s="167">
        <f t="shared" si="4"/>
        <v>0</v>
      </c>
      <c r="L21" s="167">
        <f t="shared" si="4"/>
        <v>0</v>
      </c>
      <c r="M21" s="167">
        <f t="shared" si="4"/>
        <v>0</v>
      </c>
      <c r="N21" s="167">
        <f t="shared" si="4"/>
        <v>0</v>
      </c>
      <c r="O21" s="167">
        <f t="shared" si="4"/>
        <v>0</v>
      </c>
    </row>
    <row r="22" spans="2:17" ht="23.25" x14ac:dyDescent="0.25">
      <c r="B22" s="174" t="s">
        <v>158</v>
      </c>
      <c r="C22" s="168">
        <f>D22+E22+F22+G22+H22+I22+J22+K22+L22+M22+N22+O22</f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168">
        <v>0</v>
      </c>
      <c r="N22" s="168">
        <v>0</v>
      </c>
      <c r="O22" s="168">
        <v>0</v>
      </c>
    </row>
    <row r="23" spans="2:17" x14ac:dyDescent="0.25">
      <c r="B23" s="175" t="s">
        <v>159</v>
      </c>
      <c r="C23" s="168">
        <f>D23+E23+F23+G23+H23+I23+J23+K23+L23+M23+N23+O23</f>
        <v>0</v>
      </c>
      <c r="D23" s="168">
        <v>0</v>
      </c>
      <c r="E23" s="168">
        <v>0</v>
      </c>
      <c r="F23" s="168">
        <v>0</v>
      </c>
      <c r="G23" s="168">
        <v>0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8">
        <v>0</v>
      </c>
      <c r="N23" s="168">
        <v>0</v>
      </c>
      <c r="O23" s="168">
        <v>0</v>
      </c>
    </row>
    <row r="24" spans="2:17" x14ac:dyDescent="0.25">
      <c r="B24" s="174" t="s">
        <v>280</v>
      </c>
      <c r="C24" s="167">
        <f>C25+C26+C27+C28+C29</f>
        <v>439487249</v>
      </c>
      <c r="D24" s="167">
        <f t="shared" ref="D24:O24" si="5">D25+D26+D27+D28+D29</f>
        <v>71778256</v>
      </c>
      <c r="E24" s="167">
        <f t="shared" si="5"/>
        <v>21068457</v>
      </c>
      <c r="F24" s="167">
        <f t="shared" si="5"/>
        <v>43923969</v>
      </c>
      <c r="G24" s="167">
        <f t="shared" si="5"/>
        <v>14337044</v>
      </c>
      <c r="H24" s="167">
        <f t="shared" si="5"/>
        <v>47906427</v>
      </c>
      <c r="I24" s="167">
        <f t="shared" si="5"/>
        <v>22612236</v>
      </c>
      <c r="J24" s="167">
        <f t="shared" si="5"/>
        <v>47198958</v>
      </c>
      <c r="K24" s="167">
        <f t="shared" si="5"/>
        <v>21970892</v>
      </c>
      <c r="L24" s="167">
        <f t="shared" si="5"/>
        <v>45063352</v>
      </c>
      <c r="M24" s="167">
        <f t="shared" si="5"/>
        <v>22368569</v>
      </c>
      <c r="N24" s="167">
        <f t="shared" si="5"/>
        <v>43630952</v>
      </c>
      <c r="O24" s="167">
        <f t="shared" si="5"/>
        <v>37628137</v>
      </c>
    </row>
    <row r="25" spans="2:17" ht="34.5" x14ac:dyDescent="0.25">
      <c r="B25" s="174" t="s">
        <v>160</v>
      </c>
      <c r="C25" s="168">
        <f>D25+E25+F25+G25+H25+I25+J25+K25+L25+M25+N25+O25</f>
        <v>0</v>
      </c>
      <c r="D25" s="168">
        <v>0</v>
      </c>
      <c r="E25" s="168">
        <v>0</v>
      </c>
      <c r="F25" s="168">
        <v>0</v>
      </c>
      <c r="G25" s="168">
        <v>0</v>
      </c>
      <c r="H25" s="168">
        <v>0</v>
      </c>
      <c r="I25" s="168">
        <v>0</v>
      </c>
      <c r="J25" s="168">
        <v>0</v>
      </c>
      <c r="K25" s="168">
        <v>0</v>
      </c>
      <c r="L25" s="168">
        <v>0</v>
      </c>
      <c r="M25" s="168">
        <v>0</v>
      </c>
      <c r="N25" s="168">
        <v>0</v>
      </c>
      <c r="O25" s="168">
        <v>0</v>
      </c>
    </row>
    <row r="26" spans="2:17" x14ac:dyDescent="0.25">
      <c r="B26" s="175" t="s">
        <v>161</v>
      </c>
      <c r="C26" s="168">
        <f>D26+E26+F26+G26+H26+I26+J26+K26+L26+M26+N26+O26</f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0</v>
      </c>
      <c r="L26" s="168">
        <v>0</v>
      </c>
      <c r="M26" s="168">
        <v>0</v>
      </c>
      <c r="N26" s="168">
        <v>0</v>
      </c>
      <c r="O26" s="168">
        <v>0</v>
      </c>
    </row>
    <row r="27" spans="2:17" x14ac:dyDescent="0.25">
      <c r="B27" s="175" t="s">
        <v>162</v>
      </c>
      <c r="C27" s="168">
        <f>D27+E27+F27+G27+H27+I27+J27+K27+L27+M27+N27+O27</f>
        <v>434004677</v>
      </c>
      <c r="D27" s="240">
        <v>71248415</v>
      </c>
      <c r="E27" s="240">
        <v>20631317</v>
      </c>
      <c r="F27" s="240">
        <v>43414446</v>
      </c>
      <c r="G27" s="240">
        <v>14077618</v>
      </c>
      <c r="H27" s="240">
        <v>47540556</v>
      </c>
      <c r="I27" s="240">
        <v>22242676</v>
      </c>
      <c r="J27" s="240">
        <v>46704780</v>
      </c>
      <c r="K27" s="240">
        <v>21412289</v>
      </c>
      <c r="L27" s="240">
        <v>44663903</v>
      </c>
      <c r="M27" s="240">
        <v>21633234</v>
      </c>
      <c r="N27" s="240">
        <v>43226843</v>
      </c>
      <c r="O27" s="240">
        <v>37208600</v>
      </c>
      <c r="P27" s="240">
        <v>434004677</v>
      </c>
      <c r="Q27" s="199"/>
    </row>
    <row r="28" spans="2:17" x14ac:dyDescent="0.25">
      <c r="B28" s="175" t="s">
        <v>163</v>
      </c>
      <c r="C28" s="168">
        <f>D28+E28+F28+G28+H28+I28+J28+K28+L28+M28+N28+O28</f>
        <v>5482572</v>
      </c>
      <c r="D28" s="240">
        <v>529841</v>
      </c>
      <c r="E28" s="240">
        <v>437140</v>
      </c>
      <c r="F28" s="240">
        <v>509523</v>
      </c>
      <c r="G28" s="240">
        <v>259426</v>
      </c>
      <c r="H28" s="240">
        <v>365871</v>
      </c>
      <c r="I28" s="240">
        <v>369560</v>
      </c>
      <c r="J28" s="240">
        <v>494178</v>
      </c>
      <c r="K28" s="240">
        <v>558603</v>
      </c>
      <c r="L28" s="240">
        <v>399449</v>
      </c>
      <c r="M28" s="240">
        <v>735335</v>
      </c>
      <c r="N28" s="240">
        <v>404109</v>
      </c>
      <c r="O28" s="240">
        <v>419537</v>
      </c>
      <c r="P28" s="198"/>
      <c r="Q28" s="199"/>
    </row>
    <row r="29" spans="2:17" x14ac:dyDescent="0.25">
      <c r="B29" s="175" t="s">
        <v>72</v>
      </c>
      <c r="C29" s="168">
        <f>D29+E29+F29+G29+H29+I29+J29+K29+L29+M29+N29+O29</f>
        <v>0</v>
      </c>
      <c r="D29" s="168">
        <v>0</v>
      </c>
      <c r="E29" s="168">
        <v>0</v>
      </c>
      <c r="F29" s="168">
        <v>0</v>
      </c>
      <c r="G29" s="168">
        <v>0</v>
      </c>
      <c r="H29" s="168">
        <v>0</v>
      </c>
      <c r="I29" s="168">
        <v>0</v>
      </c>
      <c r="J29" s="168">
        <v>0</v>
      </c>
      <c r="K29" s="168">
        <v>0</v>
      </c>
      <c r="L29" s="168">
        <v>0</v>
      </c>
      <c r="M29" s="168">
        <v>0</v>
      </c>
      <c r="N29" s="168">
        <v>0</v>
      </c>
      <c r="O29" s="168">
        <v>0</v>
      </c>
    </row>
    <row r="30" spans="2:17" x14ac:dyDescent="0.25">
      <c r="B30" s="174" t="s">
        <v>281</v>
      </c>
      <c r="C30" s="167">
        <f>C31+C32+C33</f>
        <v>0</v>
      </c>
      <c r="D30" s="167">
        <f t="shared" ref="D30:O30" si="6">D31+D32+D33</f>
        <v>0</v>
      </c>
      <c r="E30" s="167">
        <f t="shared" si="6"/>
        <v>0</v>
      </c>
      <c r="F30" s="167">
        <f t="shared" si="6"/>
        <v>0</v>
      </c>
      <c r="G30" s="167">
        <f t="shared" si="6"/>
        <v>0</v>
      </c>
      <c r="H30" s="167">
        <f t="shared" si="6"/>
        <v>0</v>
      </c>
      <c r="I30" s="167">
        <f t="shared" si="6"/>
        <v>0</v>
      </c>
      <c r="J30" s="167">
        <f t="shared" si="6"/>
        <v>0</v>
      </c>
      <c r="K30" s="167">
        <f t="shared" si="6"/>
        <v>0</v>
      </c>
      <c r="L30" s="167">
        <f t="shared" si="6"/>
        <v>0</v>
      </c>
      <c r="M30" s="167">
        <f t="shared" si="6"/>
        <v>0</v>
      </c>
      <c r="N30" s="167">
        <f t="shared" si="6"/>
        <v>0</v>
      </c>
      <c r="O30" s="167">
        <f t="shared" si="6"/>
        <v>0</v>
      </c>
    </row>
    <row r="31" spans="2:17" ht="45.75" x14ac:dyDescent="0.25">
      <c r="B31" s="174" t="s">
        <v>164</v>
      </c>
      <c r="C31" s="168">
        <f>D31+E31+F31+G31+H31+I31+J31+K31+L31+M31+N31+O31</f>
        <v>0</v>
      </c>
      <c r="D31" s="168">
        <v>0</v>
      </c>
      <c r="E31" s="168">
        <v>0</v>
      </c>
      <c r="F31" s="168">
        <v>0</v>
      </c>
      <c r="G31" s="168">
        <v>0</v>
      </c>
      <c r="H31" s="168">
        <v>0</v>
      </c>
      <c r="I31" s="168">
        <v>0</v>
      </c>
      <c r="J31" s="168">
        <v>0</v>
      </c>
      <c r="K31" s="168">
        <v>0</v>
      </c>
      <c r="L31" s="168">
        <v>0</v>
      </c>
      <c r="M31" s="168">
        <v>0</v>
      </c>
      <c r="N31" s="168">
        <v>0</v>
      </c>
      <c r="O31" s="168">
        <v>0</v>
      </c>
    </row>
    <row r="32" spans="2:17" ht="23.25" x14ac:dyDescent="0.25">
      <c r="B32" s="174" t="s">
        <v>165</v>
      </c>
      <c r="C32" s="168">
        <f>D32+E32+F32+G32+H32+I32+J32+K32+L32+M32+N32+O32</f>
        <v>0</v>
      </c>
      <c r="D32" s="168">
        <v>0</v>
      </c>
      <c r="E32" s="168">
        <v>0</v>
      </c>
      <c r="F32" s="168">
        <v>0</v>
      </c>
      <c r="G32" s="168">
        <v>0</v>
      </c>
      <c r="H32" s="168">
        <v>0</v>
      </c>
      <c r="I32" s="168">
        <v>0</v>
      </c>
      <c r="J32" s="168">
        <v>0</v>
      </c>
      <c r="K32" s="168">
        <v>0</v>
      </c>
      <c r="L32" s="168">
        <v>0</v>
      </c>
      <c r="M32" s="168">
        <v>0</v>
      </c>
      <c r="N32" s="168">
        <v>0</v>
      </c>
      <c r="O32" s="168">
        <v>0</v>
      </c>
    </row>
    <row r="33" spans="2:15" ht="23.25" x14ac:dyDescent="0.25">
      <c r="B33" s="174" t="s">
        <v>166</v>
      </c>
      <c r="C33" s="168">
        <f>D33+E33+F33+G33+H33+I33+J33+K33+L33+M33+N33+O33</f>
        <v>0</v>
      </c>
      <c r="D33" s="168">
        <v>0</v>
      </c>
      <c r="E33" s="168">
        <v>0</v>
      </c>
      <c r="F33" s="168">
        <v>0</v>
      </c>
      <c r="G33" s="168">
        <v>0</v>
      </c>
      <c r="H33" s="168">
        <v>0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</row>
    <row r="34" spans="2:15" ht="23.25" x14ac:dyDescent="0.25">
      <c r="B34" s="174" t="s">
        <v>282</v>
      </c>
      <c r="C34" s="167">
        <f>C35+C36+C37+C38+C39+C40+C41+C42+C43</f>
        <v>0</v>
      </c>
      <c r="D34" s="167">
        <f t="shared" ref="D34:O34" si="7">D35+D36+D37+D38+D39+D40+D41+D42+D43</f>
        <v>0</v>
      </c>
      <c r="E34" s="167">
        <f t="shared" si="7"/>
        <v>0</v>
      </c>
      <c r="F34" s="167">
        <f t="shared" si="7"/>
        <v>0</v>
      </c>
      <c r="G34" s="167">
        <f t="shared" si="7"/>
        <v>0</v>
      </c>
      <c r="H34" s="167">
        <f t="shared" si="7"/>
        <v>0</v>
      </c>
      <c r="I34" s="167">
        <f t="shared" si="7"/>
        <v>0</v>
      </c>
      <c r="J34" s="167">
        <f t="shared" si="7"/>
        <v>0</v>
      </c>
      <c r="K34" s="167">
        <f t="shared" si="7"/>
        <v>0</v>
      </c>
      <c r="L34" s="167">
        <f t="shared" si="7"/>
        <v>0</v>
      </c>
      <c r="M34" s="167">
        <f t="shared" si="7"/>
        <v>0</v>
      </c>
      <c r="N34" s="167">
        <f t="shared" si="7"/>
        <v>0</v>
      </c>
      <c r="O34" s="167">
        <f t="shared" si="7"/>
        <v>0</v>
      </c>
    </row>
    <row r="35" spans="2:15" ht="23.25" x14ac:dyDescent="0.25">
      <c r="B35" s="174" t="s">
        <v>167</v>
      </c>
      <c r="C35" s="168">
        <f t="shared" ref="C35:C43" si="8">D35+E35+F35+G35+H35+I35+J35+K35+L35+M35+N35+O35</f>
        <v>0</v>
      </c>
      <c r="D35" s="168">
        <v>0</v>
      </c>
      <c r="E35" s="168">
        <v>0</v>
      </c>
      <c r="F35" s="168">
        <v>0</v>
      </c>
      <c r="G35" s="168">
        <v>0</v>
      </c>
      <c r="H35" s="168">
        <v>0</v>
      </c>
      <c r="I35" s="168">
        <v>0</v>
      </c>
      <c r="J35" s="168">
        <v>0</v>
      </c>
      <c r="K35" s="168">
        <v>0</v>
      </c>
      <c r="L35" s="168">
        <v>0</v>
      </c>
      <c r="M35" s="168">
        <v>0</v>
      </c>
      <c r="N35" s="168">
        <v>0</v>
      </c>
      <c r="O35" s="168">
        <v>0</v>
      </c>
    </row>
    <row r="36" spans="2:15" x14ac:dyDescent="0.25">
      <c r="B36" s="175" t="s">
        <v>168</v>
      </c>
      <c r="C36" s="168">
        <f t="shared" si="8"/>
        <v>0</v>
      </c>
      <c r="D36" s="168">
        <v>0</v>
      </c>
      <c r="E36" s="168">
        <v>0</v>
      </c>
      <c r="F36" s="168">
        <v>0</v>
      </c>
      <c r="G36" s="168">
        <v>0</v>
      </c>
      <c r="H36" s="168">
        <v>0</v>
      </c>
      <c r="I36" s="168">
        <v>0</v>
      </c>
      <c r="J36" s="168">
        <v>0</v>
      </c>
      <c r="K36" s="168">
        <v>0</v>
      </c>
      <c r="L36" s="168">
        <v>0</v>
      </c>
      <c r="M36" s="168">
        <v>0</v>
      </c>
      <c r="N36" s="168">
        <v>0</v>
      </c>
      <c r="O36" s="168">
        <v>0</v>
      </c>
    </row>
    <row r="37" spans="2:15" x14ac:dyDescent="0.25">
      <c r="B37" s="175" t="s">
        <v>169</v>
      </c>
      <c r="C37" s="168">
        <f t="shared" si="8"/>
        <v>0</v>
      </c>
      <c r="D37" s="168">
        <v>0</v>
      </c>
      <c r="E37" s="168">
        <v>0</v>
      </c>
      <c r="F37" s="168">
        <v>0</v>
      </c>
      <c r="G37" s="168">
        <v>0</v>
      </c>
      <c r="H37" s="168">
        <v>0</v>
      </c>
      <c r="I37" s="168">
        <v>0</v>
      </c>
      <c r="J37" s="168">
        <v>0</v>
      </c>
      <c r="K37" s="168">
        <v>0</v>
      </c>
      <c r="L37" s="168">
        <v>0</v>
      </c>
      <c r="M37" s="168">
        <v>0</v>
      </c>
      <c r="N37" s="168">
        <v>0</v>
      </c>
      <c r="O37" s="168">
        <v>0</v>
      </c>
    </row>
    <row r="38" spans="2:15" x14ac:dyDescent="0.25">
      <c r="B38" s="175" t="s">
        <v>170</v>
      </c>
      <c r="C38" s="168">
        <f t="shared" si="8"/>
        <v>0</v>
      </c>
      <c r="D38" s="168">
        <v>0</v>
      </c>
      <c r="E38" s="168">
        <v>0</v>
      </c>
      <c r="F38" s="168">
        <v>0</v>
      </c>
      <c r="G38" s="168">
        <v>0</v>
      </c>
      <c r="H38" s="168">
        <v>0</v>
      </c>
      <c r="I38" s="168">
        <v>0</v>
      </c>
      <c r="J38" s="168">
        <v>0</v>
      </c>
      <c r="K38" s="168">
        <v>0</v>
      </c>
      <c r="L38" s="168">
        <v>0</v>
      </c>
      <c r="M38" s="168">
        <v>0</v>
      </c>
      <c r="N38" s="168">
        <v>0</v>
      </c>
      <c r="O38" s="168">
        <v>0</v>
      </c>
    </row>
    <row r="39" spans="2:15" ht="23.25" x14ac:dyDescent="0.25">
      <c r="B39" s="174" t="s">
        <v>171</v>
      </c>
      <c r="C39" s="168">
        <f t="shared" si="8"/>
        <v>0</v>
      </c>
      <c r="D39" s="168">
        <v>0</v>
      </c>
      <c r="E39" s="168">
        <v>0</v>
      </c>
      <c r="F39" s="168">
        <v>0</v>
      </c>
      <c r="G39" s="168">
        <v>0</v>
      </c>
      <c r="H39" s="168">
        <v>0</v>
      </c>
      <c r="I39" s="168">
        <v>0</v>
      </c>
      <c r="J39" s="168">
        <v>0</v>
      </c>
      <c r="K39" s="168">
        <v>0</v>
      </c>
      <c r="L39" s="168">
        <v>0</v>
      </c>
      <c r="M39" s="168">
        <v>0</v>
      </c>
      <c r="N39" s="168">
        <v>0</v>
      </c>
      <c r="O39" s="168">
        <v>0</v>
      </c>
    </row>
    <row r="40" spans="2:15" ht="34.5" x14ac:dyDescent="0.25">
      <c r="B40" s="174" t="s">
        <v>172</v>
      </c>
      <c r="C40" s="168">
        <f t="shared" si="8"/>
        <v>0</v>
      </c>
      <c r="D40" s="168">
        <v>0</v>
      </c>
      <c r="E40" s="168">
        <v>0</v>
      </c>
      <c r="F40" s="168">
        <v>0</v>
      </c>
      <c r="G40" s="168">
        <v>0</v>
      </c>
      <c r="H40" s="168">
        <v>0</v>
      </c>
      <c r="I40" s="168">
        <v>0</v>
      </c>
      <c r="J40" s="168">
        <v>0</v>
      </c>
      <c r="K40" s="168">
        <v>0</v>
      </c>
      <c r="L40" s="168">
        <v>0</v>
      </c>
      <c r="M40" s="168">
        <v>0</v>
      </c>
      <c r="N40" s="168">
        <v>0</v>
      </c>
      <c r="O40" s="168">
        <v>0</v>
      </c>
    </row>
    <row r="41" spans="2:15" ht="23.25" x14ac:dyDescent="0.25">
      <c r="B41" s="174" t="s">
        <v>173</v>
      </c>
      <c r="C41" s="168">
        <f t="shared" si="8"/>
        <v>0</v>
      </c>
      <c r="D41" s="168">
        <v>0</v>
      </c>
      <c r="E41" s="168">
        <v>0</v>
      </c>
      <c r="F41" s="168">
        <v>0</v>
      </c>
      <c r="G41" s="168">
        <v>0</v>
      </c>
      <c r="H41" s="168">
        <v>0</v>
      </c>
      <c r="I41" s="168">
        <v>0</v>
      </c>
      <c r="J41" s="168">
        <v>0</v>
      </c>
      <c r="K41" s="168">
        <v>0</v>
      </c>
      <c r="L41" s="168">
        <v>0</v>
      </c>
      <c r="M41" s="168">
        <v>0</v>
      </c>
      <c r="N41" s="168">
        <v>0</v>
      </c>
      <c r="O41" s="168">
        <v>0</v>
      </c>
    </row>
    <row r="42" spans="2:15" x14ac:dyDescent="0.25">
      <c r="B42" s="175" t="s">
        <v>174</v>
      </c>
      <c r="C42" s="168">
        <f t="shared" si="8"/>
        <v>0</v>
      </c>
      <c r="D42" s="168">
        <v>0</v>
      </c>
      <c r="E42" s="168">
        <v>0</v>
      </c>
      <c r="F42" s="168">
        <v>0</v>
      </c>
      <c r="G42" s="168">
        <v>0</v>
      </c>
      <c r="H42" s="168">
        <v>0</v>
      </c>
      <c r="I42" s="168">
        <v>0</v>
      </c>
      <c r="J42" s="168">
        <v>0</v>
      </c>
      <c r="K42" s="168">
        <v>0</v>
      </c>
      <c r="L42" s="168">
        <v>0</v>
      </c>
      <c r="M42" s="168">
        <v>0</v>
      </c>
      <c r="N42" s="168">
        <v>0</v>
      </c>
      <c r="O42" s="168">
        <v>0</v>
      </c>
    </row>
    <row r="43" spans="2:15" x14ac:dyDescent="0.25">
      <c r="B43" s="175" t="s">
        <v>175</v>
      </c>
      <c r="C43" s="168">
        <f t="shared" si="8"/>
        <v>0</v>
      </c>
      <c r="D43" s="168">
        <v>0</v>
      </c>
      <c r="E43" s="168">
        <v>0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</row>
    <row r="44" spans="2:15" ht="23.25" x14ac:dyDescent="0.25">
      <c r="B44" s="174" t="s">
        <v>283</v>
      </c>
      <c r="C44" s="167">
        <f>C45+C46+C47+C48</f>
        <v>0</v>
      </c>
      <c r="D44" s="167">
        <f t="shared" ref="D44:O44" si="9">D45+D46+D47+D48</f>
        <v>0</v>
      </c>
      <c r="E44" s="167">
        <f t="shared" si="9"/>
        <v>0</v>
      </c>
      <c r="F44" s="167">
        <f t="shared" si="9"/>
        <v>0</v>
      </c>
      <c r="G44" s="167">
        <f t="shared" si="9"/>
        <v>0</v>
      </c>
      <c r="H44" s="167">
        <f t="shared" si="9"/>
        <v>0</v>
      </c>
      <c r="I44" s="167">
        <f t="shared" si="9"/>
        <v>0</v>
      </c>
      <c r="J44" s="167">
        <f t="shared" si="9"/>
        <v>0</v>
      </c>
      <c r="K44" s="167">
        <f t="shared" si="9"/>
        <v>0</v>
      </c>
      <c r="L44" s="167">
        <f t="shared" si="9"/>
        <v>0</v>
      </c>
      <c r="M44" s="167">
        <f t="shared" si="9"/>
        <v>0</v>
      </c>
      <c r="N44" s="167">
        <f t="shared" si="9"/>
        <v>0</v>
      </c>
      <c r="O44" s="167">
        <f t="shared" si="9"/>
        <v>0</v>
      </c>
    </row>
    <row r="45" spans="2:15" x14ac:dyDescent="0.25">
      <c r="B45" s="175" t="s">
        <v>176</v>
      </c>
      <c r="C45" s="168">
        <f>D45+E45+F45+G45+H45+I45+J45+K45+L45+M45+N45+O45</f>
        <v>0</v>
      </c>
      <c r="D45" s="168">
        <v>0</v>
      </c>
      <c r="E45" s="168">
        <v>0</v>
      </c>
      <c r="F45" s="168">
        <v>0</v>
      </c>
      <c r="G45" s="168">
        <v>0</v>
      </c>
      <c r="H45" s="168">
        <v>0</v>
      </c>
      <c r="I45" s="168">
        <v>0</v>
      </c>
      <c r="J45" s="168">
        <v>0</v>
      </c>
      <c r="K45" s="168">
        <v>0</v>
      </c>
      <c r="L45" s="168">
        <v>0</v>
      </c>
      <c r="M45" s="168">
        <v>0</v>
      </c>
      <c r="N45" s="168">
        <v>0</v>
      </c>
      <c r="O45" s="168">
        <v>0</v>
      </c>
    </row>
    <row r="46" spans="2:15" ht="34.5" x14ac:dyDescent="0.25">
      <c r="B46" s="174" t="s">
        <v>177</v>
      </c>
      <c r="C46" s="168">
        <f>D46+E46+F46+G46+H46+I46+J46+K46+L46+M46+N46+O46</f>
        <v>0</v>
      </c>
      <c r="D46" s="168">
        <v>0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68">
        <v>0</v>
      </c>
      <c r="K46" s="168">
        <v>0</v>
      </c>
      <c r="L46" s="168">
        <v>0</v>
      </c>
      <c r="M46" s="168">
        <v>0</v>
      </c>
      <c r="N46" s="168">
        <v>0</v>
      </c>
      <c r="O46" s="168">
        <v>0</v>
      </c>
    </row>
    <row r="47" spans="2:15" ht="34.5" x14ac:dyDescent="0.25">
      <c r="B47" s="174" t="s">
        <v>178</v>
      </c>
      <c r="C47" s="168">
        <f>D47+E47+F47+G47+H47+I47+J47+K47+L47+M47+N47+O47</f>
        <v>0</v>
      </c>
      <c r="D47" s="168">
        <v>0</v>
      </c>
      <c r="E47" s="168">
        <v>0</v>
      </c>
      <c r="F47" s="168">
        <v>0</v>
      </c>
      <c r="G47" s="168">
        <v>0</v>
      </c>
      <c r="H47" s="168">
        <v>0</v>
      </c>
      <c r="I47" s="168">
        <v>0</v>
      </c>
      <c r="J47" s="168">
        <v>0</v>
      </c>
      <c r="K47" s="168">
        <v>0</v>
      </c>
      <c r="L47" s="168">
        <v>0</v>
      </c>
      <c r="M47" s="168">
        <v>0</v>
      </c>
      <c r="N47" s="168">
        <v>0</v>
      </c>
      <c r="O47" s="168">
        <v>0</v>
      </c>
    </row>
    <row r="48" spans="2:15" ht="34.5" x14ac:dyDescent="0.25">
      <c r="B48" s="174" t="s">
        <v>179</v>
      </c>
      <c r="C48" s="168">
        <f>D48+E48+F48+G48+H48+I48+J48+K48+L48+M48+N48+O48</f>
        <v>0</v>
      </c>
      <c r="D48" s="168">
        <v>0</v>
      </c>
      <c r="E48" s="168">
        <v>0</v>
      </c>
      <c r="F48" s="168">
        <v>0</v>
      </c>
      <c r="G48" s="168">
        <v>0</v>
      </c>
      <c r="H48" s="168">
        <v>0</v>
      </c>
      <c r="I48" s="168">
        <v>0</v>
      </c>
      <c r="J48" s="168">
        <v>0</v>
      </c>
      <c r="K48" s="168">
        <v>0</v>
      </c>
      <c r="L48" s="168">
        <v>0</v>
      </c>
      <c r="M48" s="168">
        <v>0</v>
      </c>
      <c r="N48" s="168">
        <v>0</v>
      </c>
      <c r="O48" s="168">
        <v>0</v>
      </c>
    </row>
    <row r="49" spans="2:17" ht="34.5" x14ac:dyDescent="0.25">
      <c r="B49" s="174" t="s">
        <v>180</v>
      </c>
      <c r="C49" s="167">
        <f>C50+C51+C52</f>
        <v>0</v>
      </c>
      <c r="D49" s="167">
        <f t="shared" ref="D49:O49" si="10">D50+D51+D52</f>
        <v>0</v>
      </c>
      <c r="E49" s="167">
        <f t="shared" si="10"/>
        <v>0</v>
      </c>
      <c r="F49" s="167">
        <f t="shared" si="10"/>
        <v>0</v>
      </c>
      <c r="G49" s="167">
        <f t="shared" si="10"/>
        <v>0</v>
      </c>
      <c r="H49" s="167">
        <f t="shared" si="10"/>
        <v>0</v>
      </c>
      <c r="I49" s="167">
        <f t="shared" si="10"/>
        <v>0</v>
      </c>
      <c r="J49" s="167">
        <f t="shared" si="10"/>
        <v>0</v>
      </c>
      <c r="K49" s="167">
        <f t="shared" si="10"/>
        <v>0</v>
      </c>
      <c r="L49" s="167">
        <f t="shared" si="10"/>
        <v>0</v>
      </c>
      <c r="M49" s="167">
        <f t="shared" si="10"/>
        <v>0</v>
      </c>
      <c r="N49" s="167">
        <f t="shared" si="10"/>
        <v>0</v>
      </c>
      <c r="O49" s="167">
        <f t="shared" si="10"/>
        <v>0</v>
      </c>
    </row>
    <row r="50" spans="2:17" ht="34.5" x14ac:dyDescent="0.25">
      <c r="B50" s="174" t="s">
        <v>181</v>
      </c>
      <c r="C50" s="168">
        <f>D50+E50+F50+G50+H50+I50+J50+K50+L50+M50+N50+O50</f>
        <v>0</v>
      </c>
      <c r="D50" s="168">
        <v>0</v>
      </c>
      <c r="E50" s="168">
        <v>0</v>
      </c>
      <c r="F50" s="168">
        <v>0</v>
      </c>
      <c r="G50" s="168">
        <v>0</v>
      </c>
      <c r="H50" s="168">
        <v>0</v>
      </c>
      <c r="I50" s="168">
        <v>0</v>
      </c>
      <c r="J50" s="168">
        <v>0</v>
      </c>
      <c r="K50" s="168">
        <v>0</v>
      </c>
      <c r="L50" s="168">
        <v>0</v>
      </c>
      <c r="M50" s="168">
        <v>0</v>
      </c>
      <c r="N50" s="168">
        <v>0</v>
      </c>
      <c r="O50" s="168">
        <v>0</v>
      </c>
    </row>
    <row r="51" spans="2:17" ht="45.75" x14ac:dyDescent="0.25">
      <c r="B51" s="174" t="s">
        <v>284</v>
      </c>
      <c r="C51" s="168">
        <f>D51+E51+F51+G51+H51+I51+J51+K51+L51+M51+N51+O51</f>
        <v>0</v>
      </c>
      <c r="D51" s="168">
        <v>0</v>
      </c>
      <c r="E51" s="168">
        <v>0</v>
      </c>
      <c r="F51" s="168">
        <v>0</v>
      </c>
      <c r="G51" s="168">
        <v>0</v>
      </c>
      <c r="H51" s="168">
        <v>0</v>
      </c>
      <c r="I51" s="168">
        <v>0</v>
      </c>
      <c r="J51" s="168">
        <v>0</v>
      </c>
      <c r="K51" s="168">
        <v>0</v>
      </c>
      <c r="L51" s="168">
        <v>0</v>
      </c>
      <c r="M51" s="168">
        <v>0</v>
      </c>
      <c r="N51" s="168">
        <v>0</v>
      </c>
      <c r="O51" s="168">
        <v>0</v>
      </c>
    </row>
    <row r="52" spans="2:17" ht="34.5" x14ac:dyDescent="0.25">
      <c r="B52" s="174" t="s">
        <v>182</v>
      </c>
      <c r="C52" s="168">
        <f>D52+E52+F52+G52+H52+I52+J52+K52+L52+M52+N52+O52</f>
        <v>0</v>
      </c>
      <c r="D52" s="168">
        <v>0</v>
      </c>
      <c r="E52" s="168">
        <v>0</v>
      </c>
      <c r="F52" s="168">
        <v>0</v>
      </c>
      <c r="G52" s="168">
        <v>0</v>
      </c>
      <c r="H52" s="168">
        <v>0</v>
      </c>
      <c r="I52" s="168">
        <v>0</v>
      </c>
      <c r="J52" s="168">
        <v>0</v>
      </c>
      <c r="K52" s="168">
        <v>0</v>
      </c>
      <c r="L52" s="168">
        <v>0</v>
      </c>
      <c r="M52" s="168">
        <v>0</v>
      </c>
      <c r="N52" s="168">
        <v>0</v>
      </c>
      <c r="O52" s="168">
        <v>0</v>
      </c>
    </row>
    <row r="53" spans="2:17" x14ac:dyDescent="0.25">
      <c r="B53" s="175" t="s">
        <v>73</v>
      </c>
      <c r="C53" s="167">
        <f>C54+C55+C56</f>
        <v>0</v>
      </c>
      <c r="D53" s="167">
        <f t="shared" ref="D53:O53" si="11">D54+D55+D56</f>
        <v>0</v>
      </c>
      <c r="E53" s="167">
        <f t="shared" si="11"/>
        <v>0</v>
      </c>
      <c r="F53" s="167">
        <f t="shared" si="11"/>
        <v>0</v>
      </c>
      <c r="G53" s="167">
        <f t="shared" si="11"/>
        <v>0</v>
      </c>
      <c r="H53" s="167">
        <f t="shared" si="11"/>
        <v>0</v>
      </c>
      <c r="I53" s="167">
        <f t="shared" si="11"/>
        <v>0</v>
      </c>
      <c r="J53" s="167">
        <f t="shared" si="11"/>
        <v>0</v>
      </c>
      <c r="K53" s="167">
        <f t="shared" si="11"/>
        <v>0</v>
      </c>
      <c r="L53" s="167">
        <f t="shared" si="11"/>
        <v>0</v>
      </c>
      <c r="M53" s="167">
        <f t="shared" si="11"/>
        <v>0</v>
      </c>
      <c r="N53" s="167">
        <f t="shared" si="11"/>
        <v>0</v>
      </c>
      <c r="O53" s="167">
        <f t="shared" si="11"/>
        <v>0</v>
      </c>
    </row>
    <row r="54" spans="2:17" x14ac:dyDescent="0.25">
      <c r="B54" s="175" t="s">
        <v>74</v>
      </c>
      <c r="C54" s="168">
        <f>D54+E54+F54+G54+H54+I54+J54+K54+L54+M54+N54+O54</f>
        <v>0</v>
      </c>
      <c r="D54" s="168">
        <v>0</v>
      </c>
      <c r="E54" s="168">
        <v>0</v>
      </c>
      <c r="F54" s="168">
        <v>0</v>
      </c>
      <c r="G54" s="168">
        <v>0</v>
      </c>
      <c r="H54" s="168">
        <v>0</v>
      </c>
      <c r="I54" s="168">
        <v>0</v>
      </c>
      <c r="J54" s="168">
        <v>0</v>
      </c>
      <c r="K54" s="168">
        <v>0</v>
      </c>
      <c r="L54" s="168">
        <v>0</v>
      </c>
      <c r="M54" s="168">
        <v>0</v>
      </c>
      <c r="N54" s="168">
        <v>0</v>
      </c>
      <c r="O54" s="168">
        <v>0</v>
      </c>
    </row>
    <row r="55" spans="2:17" x14ac:dyDescent="0.25">
      <c r="B55" s="175" t="s">
        <v>83</v>
      </c>
      <c r="C55" s="168">
        <f>D55+E55+F55+G55+H55+I55+J55+K55+L55+M55+N55+O55</f>
        <v>0</v>
      </c>
      <c r="D55" s="168">
        <v>0</v>
      </c>
      <c r="E55" s="168">
        <v>0</v>
      </c>
      <c r="F55" s="168">
        <v>0</v>
      </c>
      <c r="G55" s="168">
        <v>0</v>
      </c>
      <c r="H55" s="168">
        <v>0</v>
      </c>
      <c r="I55" s="168">
        <v>0</v>
      </c>
      <c r="J55" s="168">
        <v>0</v>
      </c>
      <c r="K55" s="168">
        <v>0</v>
      </c>
      <c r="L55" s="168">
        <v>0</v>
      </c>
      <c r="M55" s="168">
        <v>0</v>
      </c>
      <c r="N55" s="168">
        <v>0</v>
      </c>
      <c r="O55" s="168">
        <v>0</v>
      </c>
    </row>
    <row r="56" spans="2:17" x14ac:dyDescent="0.25">
      <c r="B56" s="175" t="s">
        <v>75</v>
      </c>
      <c r="C56" s="168">
        <f>D56+E56+F56+G56+H56+I56+J56+K56+L56+M56+N56+O56</f>
        <v>0</v>
      </c>
      <c r="D56" s="168">
        <v>0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  <c r="L56" s="168">
        <v>0</v>
      </c>
      <c r="M56" s="168">
        <v>0</v>
      </c>
      <c r="N56" s="168">
        <v>0</v>
      </c>
      <c r="O56" s="168">
        <v>0</v>
      </c>
    </row>
    <row r="57" spans="2:17" ht="23.25" x14ac:dyDescent="0.25">
      <c r="B57" s="174" t="s">
        <v>19</v>
      </c>
      <c r="C57" s="167">
        <f>C58+C59+C60+C61+C62+C63</f>
        <v>7863366</v>
      </c>
      <c r="D57" s="167">
        <f t="shared" ref="D57:O57" si="12">D58+D59+D60+D61+D62+D63</f>
        <v>6269318</v>
      </c>
      <c r="E57" s="167">
        <f t="shared" si="12"/>
        <v>117501</v>
      </c>
      <c r="F57" s="167">
        <f t="shared" si="12"/>
        <v>91483</v>
      </c>
      <c r="G57" s="167">
        <f t="shared" si="12"/>
        <v>151910</v>
      </c>
      <c r="H57" s="167">
        <f t="shared" si="12"/>
        <v>111609</v>
      </c>
      <c r="I57" s="167">
        <f t="shared" si="12"/>
        <v>212044</v>
      </c>
      <c r="J57" s="167">
        <f t="shared" si="12"/>
        <v>135707</v>
      </c>
      <c r="K57" s="167">
        <f t="shared" si="12"/>
        <v>291539</v>
      </c>
      <c r="L57" s="167">
        <f t="shared" si="12"/>
        <v>162019</v>
      </c>
      <c r="M57" s="167">
        <f t="shared" si="12"/>
        <v>227359</v>
      </c>
      <c r="N57" s="167">
        <f t="shared" si="12"/>
        <v>92877</v>
      </c>
      <c r="O57" s="167">
        <f t="shared" si="12"/>
        <v>0</v>
      </c>
    </row>
    <row r="58" spans="2:17" ht="23.25" x14ac:dyDescent="0.25">
      <c r="B58" s="174" t="s">
        <v>76</v>
      </c>
      <c r="C58" s="168">
        <f t="shared" ref="C58:C63" si="13">D58+E58+F58+G58+H58+I58+J58+K58+L58+M58+N58+O58</f>
        <v>0</v>
      </c>
      <c r="D58" s="168">
        <v>0</v>
      </c>
      <c r="E58" s="168">
        <v>0</v>
      </c>
      <c r="F58" s="168">
        <v>0</v>
      </c>
      <c r="G58" s="168">
        <v>0</v>
      </c>
      <c r="H58" s="168">
        <v>0</v>
      </c>
      <c r="I58" s="168">
        <v>0</v>
      </c>
      <c r="J58" s="168">
        <v>0</v>
      </c>
      <c r="K58" s="168">
        <v>0</v>
      </c>
      <c r="L58" s="168">
        <v>0</v>
      </c>
      <c r="M58" s="168">
        <v>0</v>
      </c>
      <c r="N58" s="168">
        <v>0</v>
      </c>
      <c r="O58" s="168">
        <v>0</v>
      </c>
    </row>
    <row r="59" spans="2:17" ht="23.25" x14ac:dyDescent="0.25">
      <c r="B59" s="174" t="s">
        <v>77</v>
      </c>
      <c r="C59" s="168">
        <f t="shared" si="13"/>
        <v>0</v>
      </c>
      <c r="D59" s="168">
        <v>0</v>
      </c>
      <c r="E59" s="168">
        <v>0</v>
      </c>
      <c r="F59" s="168">
        <v>0</v>
      </c>
      <c r="G59" s="168">
        <v>0</v>
      </c>
      <c r="H59" s="168">
        <v>0</v>
      </c>
      <c r="I59" s="168">
        <v>0</v>
      </c>
      <c r="J59" s="168">
        <v>0</v>
      </c>
      <c r="K59" s="168">
        <v>0</v>
      </c>
      <c r="L59" s="168">
        <v>0</v>
      </c>
      <c r="M59" s="168">
        <v>0</v>
      </c>
      <c r="N59" s="168">
        <v>0</v>
      </c>
      <c r="O59" s="168">
        <v>0</v>
      </c>
    </row>
    <row r="60" spans="2:17" x14ac:dyDescent="0.25">
      <c r="B60" s="175" t="s">
        <v>78</v>
      </c>
      <c r="C60" s="168">
        <f t="shared" si="13"/>
        <v>0</v>
      </c>
      <c r="D60" s="168">
        <v>0</v>
      </c>
      <c r="E60" s="168">
        <v>0</v>
      </c>
      <c r="F60" s="168">
        <v>0</v>
      </c>
      <c r="G60" s="168">
        <v>0</v>
      </c>
      <c r="H60" s="168">
        <v>0</v>
      </c>
      <c r="I60" s="168">
        <v>0</v>
      </c>
      <c r="J60" s="168">
        <v>0</v>
      </c>
      <c r="K60" s="168">
        <v>0</v>
      </c>
      <c r="L60" s="168">
        <v>0</v>
      </c>
      <c r="M60" s="168">
        <v>0</v>
      </c>
      <c r="N60" s="168">
        <v>0</v>
      </c>
      <c r="O60" s="168">
        <v>0</v>
      </c>
      <c r="P60" s="198"/>
      <c r="Q60" s="199"/>
    </row>
    <row r="61" spans="2:17" x14ac:dyDescent="0.25">
      <c r="B61" s="175" t="s">
        <v>80</v>
      </c>
      <c r="C61" s="168">
        <f t="shared" si="13"/>
        <v>0</v>
      </c>
      <c r="D61" s="168">
        <v>0</v>
      </c>
      <c r="E61" s="168">
        <v>0</v>
      </c>
      <c r="F61" s="168">
        <v>0</v>
      </c>
      <c r="G61" s="168">
        <v>0</v>
      </c>
      <c r="H61" s="168">
        <v>0</v>
      </c>
      <c r="I61" s="168">
        <v>0</v>
      </c>
      <c r="J61" s="168">
        <v>0</v>
      </c>
      <c r="K61" s="168">
        <v>0</v>
      </c>
      <c r="L61" s="168">
        <v>0</v>
      </c>
      <c r="M61" s="168">
        <v>0</v>
      </c>
      <c r="N61" s="168">
        <v>0</v>
      </c>
      <c r="O61" s="168">
        <v>0</v>
      </c>
    </row>
    <row r="62" spans="2:17" x14ac:dyDescent="0.25">
      <c r="B62" s="175" t="s">
        <v>81</v>
      </c>
      <c r="C62" s="168">
        <f t="shared" si="13"/>
        <v>0</v>
      </c>
      <c r="D62" s="168">
        <v>0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  <c r="N62" s="168">
        <v>0</v>
      </c>
      <c r="O62" s="168">
        <v>0</v>
      </c>
    </row>
    <row r="63" spans="2:17" x14ac:dyDescent="0.25">
      <c r="B63" s="175" t="s">
        <v>183</v>
      </c>
      <c r="C63" s="168">
        <f t="shared" si="13"/>
        <v>7863366</v>
      </c>
      <c r="D63" s="241">
        <v>6269318</v>
      </c>
      <c r="E63" s="241">
        <v>117501</v>
      </c>
      <c r="F63" s="241">
        <v>91483</v>
      </c>
      <c r="G63" s="241">
        <v>151910</v>
      </c>
      <c r="H63" s="241">
        <v>111609</v>
      </c>
      <c r="I63" s="241">
        <v>212044</v>
      </c>
      <c r="J63" s="241">
        <v>135707</v>
      </c>
      <c r="K63" s="241">
        <v>291539</v>
      </c>
      <c r="L63" s="241">
        <v>162019</v>
      </c>
      <c r="M63" s="241">
        <v>227359</v>
      </c>
      <c r="N63" s="241">
        <v>92877</v>
      </c>
      <c r="O63" s="241">
        <v>0</v>
      </c>
    </row>
    <row r="64" spans="2:17" x14ac:dyDescent="0.25">
      <c r="B64" s="175" t="s">
        <v>184</v>
      </c>
      <c r="C64" s="167">
        <f>C65+C66</f>
        <v>0</v>
      </c>
      <c r="D64" s="167">
        <f t="shared" ref="D64:O64" si="14">D65+D66</f>
        <v>0</v>
      </c>
      <c r="E64" s="167">
        <f t="shared" si="14"/>
        <v>0</v>
      </c>
      <c r="F64" s="167">
        <f t="shared" si="14"/>
        <v>0</v>
      </c>
      <c r="G64" s="167">
        <f t="shared" si="14"/>
        <v>0</v>
      </c>
      <c r="H64" s="167">
        <f t="shared" si="14"/>
        <v>0</v>
      </c>
      <c r="I64" s="167">
        <f t="shared" si="14"/>
        <v>0</v>
      </c>
      <c r="J64" s="167">
        <f t="shared" si="14"/>
        <v>0</v>
      </c>
      <c r="K64" s="167">
        <f t="shared" si="14"/>
        <v>0</v>
      </c>
      <c r="L64" s="167">
        <f t="shared" si="14"/>
        <v>0</v>
      </c>
      <c r="M64" s="167">
        <f t="shared" si="14"/>
        <v>0</v>
      </c>
      <c r="N64" s="167">
        <f t="shared" si="14"/>
        <v>0</v>
      </c>
      <c r="O64" s="167">
        <f t="shared" si="14"/>
        <v>0</v>
      </c>
    </row>
    <row r="65" spans="2:17" ht="23.25" x14ac:dyDescent="0.25">
      <c r="B65" s="174" t="s">
        <v>185</v>
      </c>
      <c r="C65" s="168">
        <v>0</v>
      </c>
      <c r="D65" s="168">
        <v>0</v>
      </c>
      <c r="E65" s="168">
        <v>0</v>
      </c>
      <c r="F65" s="168">
        <v>0</v>
      </c>
      <c r="G65" s="168">
        <v>0</v>
      </c>
      <c r="H65" s="168">
        <v>0</v>
      </c>
      <c r="I65" s="168">
        <v>0</v>
      </c>
      <c r="J65" s="168">
        <v>0</v>
      </c>
      <c r="K65" s="168">
        <v>0</v>
      </c>
      <c r="L65" s="168">
        <v>0</v>
      </c>
      <c r="M65" s="168">
        <v>0</v>
      </c>
      <c r="N65" s="168">
        <v>0</v>
      </c>
      <c r="O65" s="168">
        <v>0</v>
      </c>
    </row>
    <row r="66" spans="2:17" x14ac:dyDescent="0.25">
      <c r="B66" s="175" t="s">
        <v>186</v>
      </c>
      <c r="C66" s="168">
        <f>D66+E66+F66+G66+H66+I66+J66+K66+L66+M66+N66+O66</f>
        <v>0</v>
      </c>
      <c r="D66" s="168">
        <v>0</v>
      </c>
      <c r="E66" s="168">
        <v>0</v>
      </c>
      <c r="F66" s="168">
        <v>0</v>
      </c>
      <c r="G66" s="168">
        <v>0</v>
      </c>
      <c r="H66" s="168">
        <v>0</v>
      </c>
      <c r="I66" s="168">
        <v>0</v>
      </c>
      <c r="J66" s="168">
        <v>0</v>
      </c>
      <c r="K66" s="168">
        <v>0</v>
      </c>
      <c r="L66" s="168">
        <v>0</v>
      </c>
      <c r="M66" s="168">
        <v>0</v>
      </c>
      <c r="N66" s="168">
        <v>0</v>
      </c>
      <c r="O66" s="168">
        <v>0</v>
      </c>
    </row>
    <row r="67" spans="2:17" x14ac:dyDescent="0.25">
      <c r="B67" s="175" t="s">
        <v>187</v>
      </c>
      <c r="C67" s="167">
        <f>C68+C69+C70+C71+C72+C73+C74</f>
        <v>0</v>
      </c>
      <c r="D67" s="167">
        <f t="shared" ref="D67:O67" si="15">D68+D69+D70+D71+D72+D73+D74</f>
        <v>0</v>
      </c>
      <c r="E67" s="167">
        <f t="shared" si="15"/>
        <v>0</v>
      </c>
      <c r="F67" s="167">
        <f t="shared" si="15"/>
        <v>0</v>
      </c>
      <c r="G67" s="167">
        <f t="shared" si="15"/>
        <v>0</v>
      </c>
      <c r="H67" s="167">
        <f t="shared" si="15"/>
        <v>0</v>
      </c>
      <c r="I67" s="167">
        <f t="shared" si="15"/>
        <v>0</v>
      </c>
      <c r="J67" s="167">
        <f t="shared" si="15"/>
        <v>0</v>
      </c>
      <c r="K67" s="167">
        <f t="shared" si="15"/>
        <v>0</v>
      </c>
      <c r="L67" s="167">
        <f t="shared" si="15"/>
        <v>0</v>
      </c>
      <c r="M67" s="167">
        <f t="shared" si="15"/>
        <v>0</v>
      </c>
      <c r="N67" s="167">
        <f t="shared" si="15"/>
        <v>0</v>
      </c>
      <c r="O67" s="167">
        <f t="shared" si="15"/>
        <v>0</v>
      </c>
    </row>
    <row r="68" spans="2:17" ht="34.5" x14ac:dyDescent="0.25">
      <c r="B68" s="174" t="s">
        <v>188</v>
      </c>
      <c r="C68" s="168">
        <f t="shared" ref="C68:C74" si="16">D68+E68+F68+G68+H68+I68+J68+K68+L68+M68+N68+O68</f>
        <v>0</v>
      </c>
      <c r="D68" s="168">
        <v>0</v>
      </c>
      <c r="E68" s="168">
        <v>0</v>
      </c>
      <c r="F68" s="168">
        <v>0</v>
      </c>
      <c r="G68" s="168">
        <v>0</v>
      </c>
      <c r="H68" s="168">
        <v>0</v>
      </c>
      <c r="I68" s="168">
        <v>0</v>
      </c>
      <c r="J68" s="168">
        <v>0</v>
      </c>
      <c r="K68" s="168">
        <v>0</v>
      </c>
      <c r="L68" s="168">
        <v>0</v>
      </c>
      <c r="M68" s="168">
        <v>0</v>
      </c>
      <c r="N68" s="168">
        <v>0</v>
      </c>
      <c r="O68" s="168">
        <v>0</v>
      </c>
    </row>
    <row r="69" spans="2:17" ht="34.5" x14ac:dyDescent="0.25">
      <c r="B69" s="174" t="s">
        <v>189</v>
      </c>
      <c r="C69" s="168">
        <f t="shared" si="16"/>
        <v>0</v>
      </c>
      <c r="D69" s="168">
        <v>0</v>
      </c>
      <c r="E69" s="168">
        <v>0</v>
      </c>
      <c r="F69" s="168">
        <v>0</v>
      </c>
      <c r="G69" s="168">
        <v>0</v>
      </c>
      <c r="H69" s="168">
        <v>0</v>
      </c>
      <c r="I69" s="168">
        <v>0</v>
      </c>
      <c r="J69" s="168">
        <v>0</v>
      </c>
      <c r="K69" s="168">
        <v>0</v>
      </c>
      <c r="L69" s="168">
        <v>0</v>
      </c>
      <c r="M69" s="168">
        <v>0</v>
      </c>
      <c r="N69" s="168">
        <v>0</v>
      </c>
      <c r="O69" s="168">
        <v>0</v>
      </c>
    </row>
    <row r="70" spans="2:17" ht="34.5" x14ac:dyDescent="0.25">
      <c r="B70" s="174" t="s">
        <v>190</v>
      </c>
      <c r="C70" s="168">
        <f t="shared" si="16"/>
        <v>0</v>
      </c>
      <c r="D70" s="168">
        <v>0</v>
      </c>
      <c r="E70" s="168">
        <v>0</v>
      </c>
      <c r="F70" s="168">
        <v>0</v>
      </c>
      <c r="G70" s="168">
        <v>0</v>
      </c>
      <c r="H70" s="168">
        <v>0</v>
      </c>
      <c r="I70" s="168">
        <v>0</v>
      </c>
      <c r="J70" s="168">
        <v>0</v>
      </c>
      <c r="K70" s="168">
        <v>0</v>
      </c>
      <c r="L70" s="168">
        <v>0</v>
      </c>
      <c r="M70" s="168">
        <v>0</v>
      </c>
      <c r="N70" s="168">
        <v>0</v>
      </c>
      <c r="O70" s="168">
        <v>0</v>
      </c>
    </row>
    <row r="71" spans="2:17" ht="45.75" x14ac:dyDescent="0.25">
      <c r="B71" s="174" t="s">
        <v>191</v>
      </c>
      <c r="C71" s="168">
        <f t="shared" si="16"/>
        <v>0</v>
      </c>
      <c r="D71" s="168">
        <v>0</v>
      </c>
      <c r="E71" s="168">
        <v>0</v>
      </c>
      <c r="F71" s="168">
        <v>0</v>
      </c>
      <c r="G71" s="168">
        <v>0</v>
      </c>
      <c r="H71" s="168">
        <v>0</v>
      </c>
      <c r="I71" s="168">
        <v>0</v>
      </c>
      <c r="J71" s="168">
        <v>0</v>
      </c>
      <c r="K71" s="168">
        <v>0</v>
      </c>
      <c r="L71" s="168">
        <v>0</v>
      </c>
      <c r="M71" s="168">
        <v>0</v>
      </c>
      <c r="N71" s="168">
        <v>0</v>
      </c>
      <c r="O71" s="168">
        <v>0</v>
      </c>
    </row>
    <row r="72" spans="2:17" ht="45.75" x14ac:dyDescent="0.25">
      <c r="B72" s="174" t="s">
        <v>192</v>
      </c>
      <c r="C72" s="168">
        <f t="shared" si="16"/>
        <v>0</v>
      </c>
      <c r="D72" s="168">
        <v>0</v>
      </c>
      <c r="E72" s="168">
        <v>0</v>
      </c>
      <c r="F72" s="168">
        <v>0</v>
      </c>
      <c r="G72" s="168">
        <v>0</v>
      </c>
      <c r="H72" s="168">
        <v>0</v>
      </c>
      <c r="I72" s="168">
        <v>0</v>
      </c>
      <c r="J72" s="168">
        <v>0</v>
      </c>
      <c r="K72" s="168">
        <v>0</v>
      </c>
      <c r="L72" s="168">
        <v>0</v>
      </c>
      <c r="M72" s="168">
        <v>0</v>
      </c>
      <c r="N72" s="168">
        <v>0</v>
      </c>
      <c r="O72" s="168">
        <v>0</v>
      </c>
    </row>
    <row r="73" spans="2:17" ht="34.5" x14ac:dyDescent="0.25">
      <c r="B73" s="174" t="s">
        <v>193</v>
      </c>
      <c r="C73" s="168">
        <f t="shared" si="16"/>
        <v>0</v>
      </c>
      <c r="D73" s="168">
        <v>0</v>
      </c>
      <c r="E73" s="168">
        <v>0</v>
      </c>
      <c r="F73" s="168">
        <v>0</v>
      </c>
      <c r="G73" s="168">
        <v>0</v>
      </c>
      <c r="H73" s="168">
        <v>0</v>
      </c>
      <c r="I73" s="168">
        <v>0</v>
      </c>
      <c r="J73" s="168">
        <v>0</v>
      </c>
      <c r="K73" s="168">
        <v>0</v>
      </c>
      <c r="L73" s="168">
        <v>0</v>
      </c>
      <c r="M73" s="168">
        <v>0</v>
      </c>
      <c r="N73" s="168">
        <v>0</v>
      </c>
      <c r="O73" s="168">
        <v>0</v>
      </c>
    </row>
    <row r="74" spans="2:17" ht="34.5" x14ac:dyDescent="0.25">
      <c r="B74" s="174" t="s">
        <v>193</v>
      </c>
      <c r="C74" s="168">
        <f t="shared" si="16"/>
        <v>0</v>
      </c>
      <c r="D74" s="168">
        <v>0</v>
      </c>
      <c r="E74" s="168">
        <v>0</v>
      </c>
      <c r="F74" s="168">
        <v>0</v>
      </c>
      <c r="G74" s="168">
        <v>0</v>
      </c>
      <c r="H74" s="168">
        <v>0</v>
      </c>
      <c r="I74" s="168">
        <v>0</v>
      </c>
      <c r="J74" s="168">
        <v>0</v>
      </c>
      <c r="K74" s="168">
        <v>0</v>
      </c>
      <c r="L74" s="168">
        <v>0</v>
      </c>
      <c r="M74" s="168">
        <v>0</v>
      </c>
      <c r="N74" s="168">
        <v>0</v>
      </c>
      <c r="O74" s="168">
        <v>0</v>
      </c>
    </row>
    <row r="75" spans="2:17" x14ac:dyDescent="0.25">
      <c r="B75" s="175" t="s">
        <v>194</v>
      </c>
      <c r="C75" s="167">
        <f>C76</f>
        <v>0</v>
      </c>
      <c r="D75" s="167">
        <f t="shared" ref="D75:O75" si="17">D76</f>
        <v>0</v>
      </c>
      <c r="E75" s="167">
        <f t="shared" si="17"/>
        <v>0</v>
      </c>
      <c r="F75" s="167">
        <f t="shared" si="17"/>
        <v>0</v>
      </c>
      <c r="G75" s="167">
        <f t="shared" si="17"/>
        <v>0</v>
      </c>
      <c r="H75" s="167">
        <f t="shared" si="17"/>
        <v>0</v>
      </c>
      <c r="I75" s="167">
        <f t="shared" si="17"/>
        <v>0</v>
      </c>
      <c r="J75" s="167">
        <f t="shared" si="17"/>
        <v>0</v>
      </c>
      <c r="K75" s="167">
        <f t="shared" si="17"/>
        <v>0</v>
      </c>
      <c r="L75" s="167">
        <f t="shared" si="17"/>
        <v>0</v>
      </c>
      <c r="M75" s="167">
        <f t="shared" si="17"/>
        <v>0</v>
      </c>
      <c r="N75" s="167">
        <f t="shared" si="17"/>
        <v>0</v>
      </c>
      <c r="O75" s="167">
        <f t="shared" si="17"/>
        <v>0</v>
      </c>
    </row>
    <row r="76" spans="2:17" x14ac:dyDescent="0.25">
      <c r="B76" s="175" t="s">
        <v>195</v>
      </c>
      <c r="C76" s="168">
        <f>D76+E76+F76+G76+H76+I76+J76+K76+L76+M76+N76+O76</f>
        <v>0</v>
      </c>
      <c r="D76" s="168">
        <v>0</v>
      </c>
      <c r="E76" s="168">
        <v>0</v>
      </c>
      <c r="F76" s="168">
        <v>0</v>
      </c>
      <c r="G76" s="168">
        <v>0</v>
      </c>
      <c r="H76" s="168">
        <v>0</v>
      </c>
      <c r="I76" s="168">
        <v>0</v>
      </c>
      <c r="J76" s="168">
        <v>0</v>
      </c>
      <c r="K76" s="168">
        <v>0</v>
      </c>
      <c r="L76" s="168">
        <v>0</v>
      </c>
      <c r="M76" s="168">
        <v>0</v>
      </c>
      <c r="N76" s="168">
        <v>0</v>
      </c>
      <c r="O76" s="168">
        <v>0</v>
      </c>
    </row>
    <row r="77" spans="2:17" x14ac:dyDescent="0.25">
      <c r="B77" s="175" t="s">
        <v>196</v>
      </c>
      <c r="C77" s="167">
        <f>C78</f>
        <v>0</v>
      </c>
      <c r="D77" s="167">
        <f t="shared" ref="D77:O77" si="18">D78</f>
        <v>0</v>
      </c>
      <c r="E77" s="167">
        <f t="shared" si="18"/>
        <v>0</v>
      </c>
      <c r="F77" s="167">
        <f t="shared" si="18"/>
        <v>0</v>
      </c>
      <c r="G77" s="167">
        <f t="shared" si="18"/>
        <v>0</v>
      </c>
      <c r="H77" s="167">
        <f t="shared" si="18"/>
        <v>0</v>
      </c>
      <c r="I77" s="167">
        <f t="shared" si="18"/>
        <v>0</v>
      </c>
      <c r="J77" s="167">
        <f t="shared" si="18"/>
        <v>0</v>
      </c>
      <c r="K77" s="167">
        <f t="shared" si="18"/>
        <v>0</v>
      </c>
      <c r="L77" s="167">
        <f t="shared" si="18"/>
        <v>0</v>
      </c>
      <c r="M77" s="167">
        <f t="shared" si="18"/>
        <v>0</v>
      </c>
      <c r="N77" s="167">
        <f t="shared" si="18"/>
        <v>0</v>
      </c>
      <c r="O77" s="167">
        <f t="shared" si="18"/>
        <v>0</v>
      </c>
    </row>
    <row r="78" spans="2:17" x14ac:dyDescent="0.25">
      <c r="B78" s="175" t="s">
        <v>79</v>
      </c>
      <c r="C78" s="168">
        <v>0</v>
      </c>
      <c r="D78" s="168">
        <v>0</v>
      </c>
      <c r="E78" s="168">
        <v>0</v>
      </c>
      <c r="F78" s="168">
        <v>0</v>
      </c>
      <c r="G78" s="168">
        <v>0</v>
      </c>
      <c r="H78" s="168">
        <v>0</v>
      </c>
      <c r="I78" s="168">
        <v>0</v>
      </c>
      <c r="J78" s="168">
        <v>0</v>
      </c>
      <c r="K78" s="168">
        <v>0</v>
      </c>
      <c r="L78" s="168">
        <v>0</v>
      </c>
      <c r="M78" s="168">
        <v>0</v>
      </c>
      <c r="N78" s="168">
        <v>0</v>
      </c>
      <c r="O78" s="168">
        <v>0</v>
      </c>
      <c r="P78" s="198"/>
      <c r="Q78" s="199"/>
    </row>
    <row r="79" spans="2:17" x14ac:dyDescent="0.25">
      <c r="B79" s="175" t="s">
        <v>197</v>
      </c>
      <c r="C79" s="167">
        <f>C80+C81+C82+C83+C84+C85+C86</f>
        <v>0</v>
      </c>
      <c r="D79" s="167">
        <f t="shared" ref="D79:O79" si="19">D80+D81+D82+D83+D84+D85+D86</f>
        <v>0</v>
      </c>
      <c r="E79" s="167">
        <f t="shared" si="19"/>
        <v>0</v>
      </c>
      <c r="F79" s="167">
        <f t="shared" si="19"/>
        <v>0</v>
      </c>
      <c r="G79" s="167">
        <f t="shared" si="19"/>
        <v>0</v>
      </c>
      <c r="H79" s="167">
        <f t="shared" si="19"/>
        <v>0</v>
      </c>
      <c r="I79" s="167">
        <f t="shared" si="19"/>
        <v>0</v>
      </c>
      <c r="J79" s="167">
        <f t="shared" si="19"/>
        <v>0</v>
      </c>
      <c r="K79" s="167">
        <f t="shared" si="19"/>
        <v>0</v>
      </c>
      <c r="L79" s="167">
        <f t="shared" si="19"/>
        <v>0</v>
      </c>
      <c r="M79" s="167">
        <f t="shared" si="19"/>
        <v>0</v>
      </c>
      <c r="N79" s="167">
        <f t="shared" si="19"/>
        <v>0</v>
      </c>
      <c r="O79" s="167">
        <f t="shared" si="19"/>
        <v>0</v>
      </c>
    </row>
    <row r="80" spans="2:17" x14ac:dyDescent="0.25">
      <c r="B80" s="175" t="s">
        <v>198</v>
      </c>
      <c r="C80" s="168">
        <f t="shared" ref="C80:C85" si="20">D80+E80+F80+G80+H80+I80+J80+K80+L80+M80+N80+O80</f>
        <v>0</v>
      </c>
      <c r="D80" s="168">
        <v>0</v>
      </c>
      <c r="E80" s="168">
        <v>0</v>
      </c>
      <c r="F80" s="168">
        <v>0</v>
      </c>
      <c r="G80" s="168">
        <v>0</v>
      </c>
      <c r="H80" s="168">
        <v>0</v>
      </c>
      <c r="I80" s="168">
        <v>0</v>
      </c>
      <c r="J80" s="168">
        <v>0</v>
      </c>
      <c r="K80" s="168">
        <v>0</v>
      </c>
      <c r="L80" s="168">
        <v>0</v>
      </c>
      <c r="M80" s="168">
        <v>0</v>
      </c>
      <c r="N80" s="168">
        <v>0</v>
      </c>
      <c r="O80" s="168">
        <v>0</v>
      </c>
    </row>
    <row r="81" spans="2:17" x14ac:dyDescent="0.25">
      <c r="B81" s="175" t="s">
        <v>199</v>
      </c>
      <c r="C81" s="168">
        <f t="shared" si="20"/>
        <v>0</v>
      </c>
      <c r="D81" s="168">
        <v>0</v>
      </c>
      <c r="E81" s="168">
        <v>0</v>
      </c>
      <c r="F81" s="168">
        <v>0</v>
      </c>
      <c r="G81" s="168">
        <v>0</v>
      </c>
      <c r="H81" s="168">
        <v>0</v>
      </c>
      <c r="I81" s="168">
        <v>0</v>
      </c>
      <c r="J81" s="168">
        <v>0</v>
      </c>
      <c r="K81" s="168">
        <v>0</v>
      </c>
      <c r="L81" s="168">
        <v>0</v>
      </c>
      <c r="M81" s="168">
        <v>0</v>
      </c>
      <c r="N81" s="168">
        <v>0</v>
      </c>
      <c r="O81" s="168">
        <v>0</v>
      </c>
    </row>
    <row r="82" spans="2:17" ht="23.25" x14ac:dyDescent="0.25">
      <c r="B82" s="174" t="s">
        <v>200</v>
      </c>
      <c r="C82" s="168">
        <f t="shared" si="20"/>
        <v>0</v>
      </c>
      <c r="D82" s="168">
        <v>0</v>
      </c>
      <c r="E82" s="168">
        <v>0</v>
      </c>
      <c r="F82" s="168">
        <v>0</v>
      </c>
      <c r="G82" s="168">
        <v>0</v>
      </c>
      <c r="H82" s="168">
        <v>0</v>
      </c>
      <c r="I82" s="168">
        <v>0</v>
      </c>
      <c r="J82" s="168">
        <v>0</v>
      </c>
      <c r="K82" s="168">
        <v>0</v>
      </c>
      <c r="L82" s="168">
        <v>0</v>
      </c>
      <c r="M82" s="168">
        <v>0</v>
      </c>
      <c r="N82" s="168">
        <v>0</v>
      </c>
      <c r="O82" s="168">
        <v>0</v>
      </c>
    </row>
    <row r="83" spans="2:17" ht="23.25" x14ac:dyDescent="0.25">
      <c r="B83" s="174" t="s">
        <v>201</v>
      </c>
      <c r="C83" s="168">
        <f t="shared" si="20"/>
        <v>0</v>
      </c>
      <c r="D83" s="168">
        <v>0</v>
      </c>
      <c r="E83" s="168">
        <v>0</v>
      </c>
      <c r="F83" s="168">
        <v>0</v>
      </c>
      <c r="G83" s="168">
        <v>0</v>
      </c>
      <c r="H83" s="168">
        <v>0</v>
      </c>
      <c r="I83" s="168">
        <v>0</v>
      </c>
      <c r="J83" s="168">
        <v>0</v>
      </c>
      <c r="K83" s="168">
        <v>0</v>
      </c>
      <c r="L83" s="168">
        <v>0</v>
      </c>
      <c r="M83" s="168">
        <v>0</v>
      </c>
      <c r="N83" s="168">
        <v>0</v>
      </c>
      <c r="O83" s="168">
        <v>0</v>
      </c>
    </row>
    <row r="84" spans="2:17" x14ac:dyDescent="0.25">
      <c r="B84" s="175" t="s">
        <v>202</v>
      </c>
      <c r="C84" s="168">
        <f t="shared" si="20"/>
        <v>0</v>
      </c>
      <c r="D84" s="168">
        <v>0</v>
      </c>
      <c r="E84" s="168">
        <v>0</v>
      </c>
      <c r="F84" s="168">
        <v>0</v>
      </c>
      <c r="G84" s="168">
        <v>0</v>
      </c>
      <c r="H84" s="168">
        <v>0</v>
      </c>
      <c r="I84" s="168">
        <v>0</v>
      </c>
      <c r="J84" s="168">
        <v>0</v>
      </c>
      <c r="K84" s="168">
        <v>0</v>
      </c>
      <c r="L84" s="168">
        <v>0</v>
      </c>
      <c r="M84" s="168">
        <v>0</v>
      </c>
      <c r="N84" s="168">
        <v>0</v>
      </c>
      <c r="O84" s="168">
        <v>0</v>
      </c>
    </row>
    <row r="85" spans="2:17" x14ac:dyDescent="0.25">
      <c r="B85" s="175" t="s">
        <v>203</v>
      </c>
      <c r="C85" s="168">
        <f t="shared" si="20"/>
        <v>0</v>
      </c>
      <c r="D85" s="168">
        <v>0</v>
      </c>
      <c r="E85" s="168">
        <v>0</v>
      </c>
      <c r="F85" s="168">
        <v>0</v>
      </c>
      <c r="G85" s="168">
        <v>0</v>
      </c>
      <c r="H85" s="168">
        <v>0</v>
      </c>
      <c r="I85" s="168">
        <v>0</v>
      </c>
      <c r="J85" s="168">
        <v>0</v>
      </c>
      <c r="K85" s="168">
        <v>0</v>
      </c>
      <c r="L85" s="168">
        <v>0</v>
      </c>
      <c r="M85" s="168">
        <v>0</v>
      </c>
      <c r="N85" s="168">
        <v>0</v>
      </c>
      <c r="O85" s="168">
        <v>0</v>
      </c>
    </row>
    <row r="86" spans="2:17" ht="15.75" thickBot="1" x14ac:dyDescent="0.3">
      <c r="B86" s="176" t="s">
        <v>197</v>
      </c>
      <c r="C86" s="168">
        <v>0</v>
      </c>
      <c r="D86" s="168">
        <v>0</v>
      </c>
      <c r="E86" s="168">
        <v>0</v>
      </c>
      <c r="F86" s="168">
        <v>0</v>
      </c>
      <c r="G86" s="168">
        <v>0</v>
      </c>
      <c r="H86" s="168">
        <v>0</v>
      </c>
      <c r="I86" s="168">
        <v>0</v>
      </c>
      <c r="J86" s="168">
        <v>0</v>
      </c>
      <c r="K86" s="168">
        <v>0</v>
      </c>
      <c r="L86" s="168">
        <v>0</v>
      </c>
      <c r="M86" s="168">
        <v>0</v>
      </c>
      <c r="N86" s="168">
        <v>0</v>
      </c>
      <c r="O86" s="168">
        <v>0</v>
      </c>
      <c r="P86" s="198"/>
      <c r="Q86" s="199"/>
    </row>
    <row r="89" spans="2:17" x14ac:dyDescent="0.25">
      <c r="B89" t="s">
        <v>1528</v>
      </c>
    </row>
  </sheetData>
  <autoFilter ref="B4:S86"/>
  <mergeCells count="2">
    <mergeCell ref="B2:O2"/>
    <mergeCell ref="B3:O3"/>
  </mergeCells>
  <printOptions horizontalCentered="1"/>
  <pageMargins left="0.31496062992125984" right="0.31496062992125984" top="0.34" bottom="0.15748031496062992" header="0.25" footer="0.31496062992125984"/>
  <pageSetup scale="75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1"/>
  <sheetViews>
    <sheetView topLeftCell="A73" zoomScale="150" zoomScaleNormal="150" workbookViewId="0">
      <selection activeCell="B81" sqref="B81"/>
    </sheetView>
  </sheetViews>
  <sheetFormatPr baseColWidth="10" defaultColWidth="11.42578125" defaultRowHeight="12" x14ac:dyDescent="0.2"/>
  <cols>
    <col min="1" max="1" width="1.5703125" style="166" customWidth="1"/>
    <col min="2" max="2" width="48.85546875" style="165" customWidth="1"/>
    <col min="3" max="3" width="12.85546875" style="166" customWidth="1"/>
    <col min="4" max="4" width="11.140625" style="166" customWidth="1"/>
    <col min="5" max="5" width="10.7109375" style="166" customWidth="1"/>
    <col min="6" max="8" width="11.5703125" style="166" customWidth="1"/>
    <col min="9" max="10" width="12.28515625" style="166" customWidth="1"/>
    <col min="11" max="11" width="11.5703125" style="166" customWidth="1"/>
    <col min="12" max="12" width="13.28515625" style="166" customWidth="1"/>
    <col min="13" max="14" width="11.5703125" style="166" customWidth="1"/>
    <col min="15" max="15" width="12.28515625" style="166" customWidth="1"/>
    <col min="16" max="16384" width="11.42578125" style="166"/>
  </cols>
  <sheetData>
    <row r="1" spans="2:15" ht="12.75" thickBot="1" x14ac:dyDescent="0.25"/>
    <row r="2" spans="2:15" ht="23.45" customHeight="1" x14ac:dyDescent="0.2">
      <c r="B2" s="364" t="s">
        <v>465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6"/>
    </row>
    <row r="3" spans="2:15" ht="31.9" customHeight="1" thickBot="1" x14ac:dyDescent="0.25">
      <c r="B3" s="367" t="s">
        <v>1492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9"/>
    </row>
    <row r="4" spans="2:15" s="202" customFormat="1" x14ac:dyDescent="0.2">
      <c r="B4" s="370" t="s">
        <v>286</v>
      </c>
      <c r="C4" s="200" t="s">
        <v>53</v>
      </c>
      <c r="D4" s="200" t="s">
        <v>54</v>
      </c>
      <c r="E4" s="200" t="s">
        <v>55</v>
      </c>
      <c r="F4" s="200" t="s">
        <v>56</v>
      </c>
      <c r="G4" s="200" t="s">
        <v>57</v>
      </c>
      <c r="H4" s="200" t="s">
        <v>58</v>
      </c>
      <c r="I4" s="200" t="s">
        <v>59</v>
      </c>
      <c r="J4" s="200" t="s">
        <v>60</v>
      </c>
      <c r="K4" s="200" t="s">
        <v>61</v>
      </c>
      <c r="L4" s="200" t="s">
        <v>62</v>
      </c>
      <c r="M4" s="200" t="s">
        <v>63</v>
      </c>
      <c r="N4" s="200" t="s">
        <v>64</v>
      </c>
      <c r="O4" s="201" t="s">
        <v>65</v>
      </c>
    </row>
    <row r="5" spans="2:15" s="202" customFormat="1" x14ac:dyDescent="0.2">
      <c r="B5" s="371"/>
      <c r="C5" s="203">
        <f>C6+C14+C24+C34+C44+C54+C58+C66+C70</f>
        <v>447350615</v>
      </c>
      <c r="D5" s="203">
        <f t="shared" ref="D5:O5" si="0">D6+D14+D24+D34+D44+D54+D58+D66+D70</f>
        <v>51809176</v>
      </c>
      <c r="E5" s="203">
        <f t="shared" si="0"/>
        <v>26114486</v>
      </c>
      <c r="F5" s="203">
        <f t="shared" si="0"/>
        <v>57383332</v>
      </c>
      <c r="G5" s="203">
        <f t="shared" si="0"/>
        <v>33811034</v>
      </c>
      <c r="H5" s="203">
        <f t="shared" si="0"/>
        <v>31671708</v>
      </c>
      <c r="I5" s="203">
        <f t="shared" si="0"/>
        <v>31694015</v>
      </c>
      <c r="J5" s="203">
        <f t="shared" si="0"/>
        <v>30050944</v>
      </c>
      <c r="K5" s="203">
        <f t="shared" si="0"/>
        <v>29829556</v>
      </c>
      <c r="L5" s="203">
        <f t="shared" si="0"/>
        <v>30750838</v>
      </c>
      <c r="M5" s="203">
        <f t="shared" si="0"/>
        <v>28170965</v>
      </c>
      <c r="N5" s="203">
        <f t="shared" si="0"/>
        <v>37554297</v>
      </c>
      <c r="O5" s="203">
        <f t="shared" si="0"/>
        <v>58510264</v>
      </c>
    </row>
    <row r="6" spans="2:15" s="202" customFormat="1" x14ac:dyDescent="0.2">
      <c r="B6" s="204" t="s">
        <v>205</v>
      </c>
      <c r="C6" s="203">
        <f>C7+C8+C9+C10+C11+C12+C13</f>
        <v>214918770</v>
      </c>
      <c r="D6" s="203">
        <f>D7+D8+D9+D10+D11+D12+D13</f>
        <v>16197936</v>
      </c>
      <c r="E6" s="203">
        <f t="shared" ref="E6:O6" si="1">E7+E8+E9+E10+E11+E12+E13</f>
        <v>13123780</v>
      </c>
      <c r="F6" s="203">
        <f t="shared" si="1"/>
        <v>30191880</v>
      </c>
      <c r="G6" s="203">
        <f t="shared" si="1"/>
        <v>14702137</v>
      </c>
      <c r="H6" s="203">
        <f t="shared" si="1"/>
        <v>12673781</v>
      </c>
      <c r="I6" s="203">
        <f t="shared" si="1"/>
        <v>13891281</v>
      </c>
      <c r="J6" s="203">
        <f t="shared" si="1"/>
        <v>13876783</v>
      </c>
      <c r="K6" s="203">
        <f t="shared" si="1"/>
        <v>13359281</v>
      </c>
      <c r="L6" s="203">
        <f t="shared" si="1"/>
        <v>13053281</v>
      </c>
      <c r="M6" s="203">
        <f t="shared" si="1"/>
        <v>13808781</v>
      </c>
      <c r="N6" s="203">
        <f t="shared" si="1"/>
        <v>20254480</v>
      </c>
      <c r="O6" s="203">
        <f t="shared" si="1"/>
        <v>39785369</v>
      </c>
    </row>
    <row r="7" spans="2:15" s="202" customFormat="1" x14ac:dyDescent="0.2">
      <c r="B7" s="204" t="s">
        <v>206</v>
      </c>
      <c r="C7" s="203">
        <f t="shared" ref="C7:C69" si="2">D7+E7+F7+G7+H7+I7+J7+K7+L7+M7+N7+O7</f>
        <v>92398284</v>
      </c>
      <c r="D7" s="215">
        <v>7699857</v>
      </c>
      <c r="E7" s="215">
        <v>7699857</v>
      </c>
      <c r="F7" s="215">
        <v>7699857</v>
      </c>
      <c r="G7" s="215">
        <v>7699857</v>
      </c>
      <c r="H7" s="215">
        <v>7699857</v>
      </c>
      <c r="I7" s="215">
        <v>7699857</v>
      </c>
      <c r="J7" s="215">
        <v>7699857</v>
      </c>
      <c r="K7" s="215">
        <v>7699857</v>
      </c>
      <c r="L7" s="215">
        <v>7699857</v>
      </c>
      <c r="M7" s="215">
        <v>7699857</v>
      </c>
      <c r="N7" s="215">
        <v>7699857</v>
      </c>
      <c r="O7" s="215">
        <v>7699857</v>
      </c>
    </row>
    <row r="8" spans="2:15" s="202" customFormat="1" x14ac:dyDescent="0.2">
      <c r="B8" s="204" t="s">
        <v>207</v>
      </c>
      <c r="C8" s="203">
        <f t="shared" si="2"/>
        <v>460800</v>
      </c>
      <c r="D8" s="215">
        <v>38400</v>
      </c>
      <c r="E8" s="215">
        <v>38400</v>
      </c>
      <c r="F8" s="215">
        <v>38400</v>
      </c>
      <c r="G8" s="215">
        <v>38400</v>
      </c>
      <c r="H8" s="215">
        <v>38400</v>
      </c>
      <c r="I8" s="215">
        <v>38400</v>
      </c>
      <c r="J8" s="215">
        <v>38400</v>
      </c>
      <c r="K8" s="215">
        <v>38400</v>
      </c>
      <c r="L8" s="215">
        <v>38400</v>
      </c>
      <c r="M8" s="215">
        <v>38400</v>
      </c>
      <c r="N8" s="215">
        <v>38400</v>
      </c>
      <c r="O8" s="215">
        <v>38400</v>
      </c>
    </row>
    <row r="9" spans="2:15" s="202" customFormat="1" x14ac:dyDescent="0.2">
      <c r="B9" s="204" t="s">
        <v>208</v>
      </c>
      <c r="C9" s="203">
        <f t="shared" si="2"/>
        <v>52631995</v>
      </c>
      <c r="D9" s="215">
        <v>1072295</v>
      </c>
      <c r="E9" s="215">
        <v>735733</v>
      </c>
      <c r="F9" s="215">
        <v>8181330</v>
      </c>
      <c r="G9" s="215">
        <v>2347087</v>
      </c>
      <c r="H9" s="215">
        <v>735733</v>
      </c>
      <c r="I9" s="215">
        <v>735733</v>
      </c>
      <c r="J9" s="215">
        <v>735733</v>
      </c>
      <c r="K9" s="215">
        <v>735733</v>
      </c>
      <c r="L9" s="215">
        <v>735733</v>
      </c>
      <c r="M9" s="215">
        <v>735733</v>
      </c>
      <c r="N9" s="215">
        <v>8366332</v>
      </c>
      <c r="O9" s="215">
        <v>27514820</v>
      </c>
    </row>
    <row r="10" spans="2:15" s="202" customFormat="1" x14ac:dyDescent="0.2">
      <c r="B10" s="204" t="s">
        <v>209</v>
      </c>
      <c r="C10" s="203">
        <f t="shared" si="2"/>
        <v>19771404</v>
      </c>
      <c r="D10" s="215">
        <v>1647617</v>
      </c>
      <c r="E10" s="215">
        <v>1647617</v>
      </c>
      <c r="F10" s="215">
        <v>1647617</v>
      </c>
      <c r="G10" s="215">
        <v>1647617</v>
      </c>
      <c r="H10" s="215">
        <v>1647617</v>
      </c>
      <c r="I10" s="215">
        <v>1647617</v>
      </c>
      <c r="J10" s="215">
        <v>1647617</v>
      </c>
      <c r="K10" s="215">
        <v>1647617</v>
      </c>
      <c r="L10" s="215">
        <v>1647617</v>
      </c>
      <c r="M10" s="215">
        <v>1647617</v>
      </c>
      <c r="N10" s="215">
        <v>1647617</v>
      </c>
      <c r="O10" s="215">
        <v>1647617</v>
      </c>
    </row>
    <row r="11" spans="2:15" s="202" customFormat="1" x14ac:dyDescent="0.2">
      <c r="B11" s="204" t="s">
        <v>210</v>
      </c>
      <c r="C11" s="203">
        <f t="shared" si="2"/>
        <v>38307887</v>
      </c>
      <c r="D11" s="215">
        <v>4794067</v>
      </c>
      <c r="E11" s="215">
        <v>2056473</v>
      </c>
      <c r="F11" s="215">
        <v>11678976</v>
      </c>
      <c r="G11" s="215">
        <v>2023476</v>
      </c>
      <c r="H11" s="215">
        <v>1606474</v>
      </c>
      <c r="I11" s="215">
        <v>2823974</v>
      </c>
      <c r="J11" s="215">
        <v>2809476</v>
      </c>
      <c r="K11" s="215">
        <v>2291974</v>
      </c>
      <c r="L11" s="215">
        <v>1985974</v>
      </c>
      <c r="M11" s="215">
        <v>2741474</v>
      </c>
      <c r="N11" s="215">
        <v>1556574</v>
      </c>
      <c r="O11" s="215">
        <v>1938975</v>
      </c>
    </row>
    <row r="12" spans="2:15" s="202" customFormat="1" x14ac:dyDescent="0.2">
      <c r="B12" s="204" t="s">
        <v>211</v>
      </c>
      <c r="C12" s="203">
        <f t="shared" si="2"/>
        <v>6977376</v>
      </c>
      <c r="D12" s="215">
        <v>581448</v>
      </c>
      <c r="E12" s="215">
        <v>581448</v>
      </c>
      <c r="F12" s="215">
        <v>581448</v>
      </c>
      <c r="G12" s="215">
        <v>581448</v>
      </c>
      <c r="H12" s="215">
        <v>581448</v>
      </c>
      <c r="I12" s="215">
        <v>581448</v>
      </c>
      <c r="J12" s="215">
        <v>581448</v>
      </c>
      <c r="K12" s="215">
        <v>581448</v>
      </c>
      <c r="L12" s="215">
        <v>581448</v>
      </c>
      <c r="M12" s="215">
        <v>581448</v>
      </c>
      <c r="N12" s="215">
        <v>581448</v>
      </c>
      <c r="O12" s="215">
        <v>581448</v>
      </c>
    </row>
    <row r="13" spans="2:15" s="202" customFormat="1" x14ac:dyDescent="0.2">
      <c r="B13" s="204" t="s">
        <v>212</v>
      </c>
      <c r="C13" s="203">
        <f t="shared" si="2"/>
        <v>4371024</v>
      </c>
      <c r="D13" s="215">
        <v>364252</v>
      </c>
      <c r="E13" s="215">
        <v>364252</v>
      </c>
      <c r="F13" s="215">
        <v>364252</v>
      </c>
      <c r="G13" s="215">
        <v>364252</v>
      </c>
      <c r="H13" s="215">
        <v>364252</v>
      </c>
      <c r="I13" s="215">
        <v>364252</v>
      </c>
      <c r="J13" s="215">
        <v>364252</v>
      </c>
      <c r="K13" s="215">
        <v>364252</v>
      </c>
      <c r="L13" s="215">
        <v>364252</v>
      </c>
      <c r="M13" s="215">
        <v>364252</v>
      </c>
      <c r="N13" s="215">
        <v>364252</v>
      </c>
      <c r="O13" s="215">
        <v>364252</v>
      </c>
    </row>
    <row r="14" spans="2:15" s="202" customFormat="1" x14ac:dyDescent="0.2">
      <c r="B14" s="204" t="s">
        <v>213</v>
      </c>
      <c r="C14" s="203">
        <f>C15+C16+C17+C18+C19+C20+C21+C22+C23</f>
        <v>29160428</v>
      </c>
      <c r="D14" s="203">
        <f t="shared" ref="D14:O14" si="3">D15+D16+D17+D18+D19+D20+D21+D22+D23</f>
        <v>1880140</v>
      </c>
      <c r="E14" s="203">
        <f t="shared" si="3"/>
        <v>1190241</v>
      </c>
      <c r="F14" s="203">
        <f t="shared" si="3"/>
        <v>5575246</v>
      </c>
      <c r="G14" s="203">
        <f t="shared" si="3"/>
        <v>1536943</v>
      </c>
      <c r="H14" s="203">
        <f t="shared" si="3"/>
        <v>1404779</v>
      </c>
      <c r="I14" s="203">
        <f t="shared" si="3"/>
        <v>2324638</v>
      </c>
      <c r="J14" s="203">
        <f t="shared" si="3"/>
        <v>2604460</v>
      </c>
      <c r="K14" s="203">
        <f t="shared" si="3"/>
        <v>2196123</v>
      </c>
      <c r="L14" s="203">
        <f t="shared" si="3"/>
        <v>3044596</v>
      </c>
      <c r="M14" s="203">
        <f t="shared" si="3"/>
        <v>2128064</v>
      </c>
      <c r="N14" s="203">
        <f t="shared" si="3"/>
        <v>3066637</v>
      </c>
      <c r="O14" s="203">
        <f t="shared" si="3"/>
        <v>2208561</v>
      </c>
    </row>
    <row r="15" spans="2:15" s="202" customFormat="1" x14ac:dyDescent="0.2">
      <c r="B15" s="204" t="s">
        <v>214</v>
      </c>
      <c r="C15" s="203">
        <f t="shared" si="2"/>
        <v>2292012</v>
      </c>
      <c r="D15" s="215">
        <v>331160</v>
      </c>
      <c r="E15" s="215">
        <v>12591</v>
      </c>
      <c r="F15" s="215">
        <v>155062</v>
      </c>
      <c r="G15" s="215">
        <v>160159</v>
      </c>
      <c r="H15" s="215">
        <v>157094</v>
      </c>
      <c r="I15" s="215">
        <v>421281</v>
      </c>
      <c r="J15" s="215">
        <v>397794</v>
      </c>
      <c r="K15" s="215">
        <v>114681</v>
      </c>
      <c r="L15" s="215">
        <v>144274</v>
      </c>
      <c r="M15" s="215">
        <v>40195</v>
      </c>
      <c r="N15" s="215">
        <v>123391</v>
      </c>
      <c r="O15" s="215">
        <v>234330</v>
      </c>
    </row>
    <row r="16" spans="2:15" s="202" customFormat="1" x14ac:dyDescent="0.2">
      <c r="B16" s="204" t="s">
        <v>215</v>
      </c>
      <c r="C16" s="203">
        <f t="shared" si="2"/>
        <v>4303947</v>
      </c>
      <c r="D16" s="215">
        <v>318920</v>
      </c>
      <c r="E16" s="215">
        <v>319920</v>
      </c>
      <c r="F16" s="215">
        <v>326094</v>
      </c>
      <c r="G16" s="215">
        <v>322099</v>
      </c>
      <c r="H16" s="215">
        <v>320920</v>
      </c>
      <c r="I16" s="215">
        <v>325215</v>
      </c>
      <c r="J16" s="215">
        <v>322315</v>
      </c>
      <c r="K16" s="215">
        <v>324084</v>
      </c>
      <c r="L16" s="215">
        <v>324420</v>
      </c>
      <c r="M16" s="215">
        <v>319920</v>
      </c>
      <c r="N16" s="215">
        <v>322420</v>
      </c>
      <c r="O16" s="215">
        <v>757620</v>
      </c>
    </row>
    <row r="17" spans="2:17" s="202" customFormat="1" x14ac:dyDescent="0.2">
      <c r="B17" s="204" t="s">
        <v>216</v>
      </c>
      <c r="C17" s="203">
        <f t="shared" si="2"/>
        <v>0</v>
      </c>
      <c r="D17" s="205">
        <v>0</v>
      </c>
      <c r="E17" s="205">
        <v>0</v>
      </c>
      <c r="F17" s="205">
        <v>0</v>
      </c>
      <c r="G17" s="205">
        <v>0</v>
      </c>
      <c r="H17" s="205">
        <v>0</v>
      </c>
      <c r="I17" s="205">
        <v>0</v>
      </c>
      <c r="J17" s="205">
        <v>0</v>
      </c>
      <c r="K17" s="205">
        <v>0</v>
      </c>
      <c r="L17" s="205">
        <v>0</v>
      </c>
      <c r="M17" s="205">
        <v>0</v>
      </c>
      <c r="N17" s="205">
        <v>0</v>
      </c>
      <c r="O17" s="205">
        <v>0</v>
      </c>
    </row>
    <row r="18" spans="2:17" s="202" customFormat="1" x14ac:dyDescent="0.2">
      <c r="B18" s="204" t="s">
        <v>217</v>
      </c>
      <c r="C18" s="203">
        <f t="shared" si="2"/>
        <v>722388</v>
      </c>
      <c r="D18" s="215">
        <v>58005</v>
      </c>
      <c r="E18" s="215">
        <v>1778</v>
      </c>
      <c r="F18" s="215">
        <v>43925</v>
      </c>
      <c r="G18" s="215">
        <v>182221</v>
      </c>
      <c r="H18" s="215">
        <v>27407</v>
      </c>
      <c r="I18" s="215">
        <v>4902</v>
      </c>
      <c r="J18" s="215">
        <v>48158</v>
      </c>
      <c r="K18" s="215">
        <v>26320</v>
      </c>
      <c r="L18" s="215">
        <v>221804</v>
      </c>
      <c r="M18" s="215">
        <v>46072</v>
      </c>
      <c r="N18" s="215">
        <v>43392</v>
      </c>
      <c r="O18" s="215">
        <v>18404</v>
      </c>
    </row>
    <row r="19" spans="2:17" s="202" customFormat="1" x14ac:dyDescent="0.2">
      <c r="B19" s="204" t="s">
        <v>218</v>
      </c>
      <c r="C19" s="203">
        <f t="shared" si="2"/>
        <v>203708</v>
      </c>
      <c r="D19" s="215">
        <v>12086</v>
      </c>
      <c r="E19" s="215">
        <v>0</v>
      </c>
      <c r="F19" s="215">
        <v>0</v>
      </c>
      <c r="G19" s="215">
        <v>8500</v>
      </c>
      <c r="H19" s="215">
        <v>0</v>
      </c>
      <c r="I19" s="215">
        <v>0</v>
      </c>
      <c r="J19" s="215">
        <v>26902</v>
      </c>
      <c r="K19" s="215">
        <v>670</v>
      </c>
      <c r="L19" s="215">
        <v>57363</v>
      </c>
      <c r="M19" s="215">
        <v>66087</v>
      </c>
      <c r="N19" s="215">
        <v>0</v>
      </c>
      <c r="O19" s="215">
        <v>32100</v>
      </c>
    </row>
    <row r="20" spans="2:17" s="202" customFormat="1" x14ac:dyDescent="0.2">
      <c r="B20" s="204" t="s">
        <v>219</v>
      </c>
      <c r="C20" s="203">
        <f t="shared" si="2"/>
        <v>13405041</v>
      </c>
      <c r="D20" s="215">
        <v>1063391</v>
      </c>
      <c r="E20" s="215">
        <v>837601</v>
      </c>
      <c r="F20" s="215">
        <v>1124684</v>
      </c>
      <c r="G20" s="215">
        <v>814432</v>
      </c>
      <c r="H20" s="215">
        <v>887650</v>
      </c>
      <c r="I20" s="215">
        <v>1238607</v>
      </c>
      <c r="J20" s="215">
        <v>974127</v>
      </c>
      <c r="K20" s="215">
        <v>1611643</v>
      </c>
      <c r="L20" s="215">
        <v>1266329</v>
      </c>
      <c r="M20" s="215">
        <v>1481519</v>
      </c>
      <c r="N20" s="215">
        <v>963561</v>
      </c>
      <c r="O20" s="215">
        <v>1141497</v>
      </c>
    </row>
    <row r="21" spans="2:17" s="202" customFormat="1" x14ac:dyDescent="0.2">
      <c r="B21" s="204" t="s">
        <v>220</v>
      </c>
      <c r="C21" s="203">
        <f t="shared" si="2"/>
        <v>3194776</v>
      </c>
      <c r="D21" s="215">
        <v>1950</v>
      </c>
      <c r="E21" s="215">
        <v>14043</v>
      </c>
      <c r="F21" s="215">
        <v>400617</v>
      </c>
      <c r="G21" s="215">
        <v>1553</v>
      </c>
      <c r="H21" s="215">
        <v>1134</v>
      </c>
      <c r="I21" s="215">
        <v>10417</v>
      </c>
      <c r="J21" s="215">
        <v>728310</v>
      </c>
      <c r="K21" s="215">
        <v>33170</v>
      </c>
      <c r="L21" s="215">
        <v>399210</v>
      </c>
      <c r="M21" s="215">
        <v>3990</v>
      </c>
      <c r="N21" s="215">
        <v>1600382</v>
      </c>
      <c r="O21" s="215">
        <v>0</v>
      </c>
    </row>
    <row r="22" spans="2:17" s="202" customFormat="1" x14ac:dyDescent="0.2">
      <c r="B22" s="204" t="s">
        <v>221</v>
      </c>
      <c r="C22" s="203">
        <f t="shared" si="2"/>
        <v>0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</row>
    <row r="23" spans="2:17" s="202" customFormat="1" x14ac:dyDescent="0.2">
      <c r="B23" s="204" t="s">
        <v>222</v>
      </c>
      <c r="C23" s="203">
        <f t="shared" si="2"/>
        <v>5038556</v>
      </c>
      <c r="D23" s="215">
        <v>94628</v>
      </c>
      <c r="E23" s="215">
        <v>4308</v>
      </c>
      <c r="F23" s="215">
        <v>3524864</v>
      </c>
      <c r="G23" s="215">
        <v>47979</v>
      </c>
      <c r="H23" s="215">
        <v>10574</v>
      </c>
      <c r="I23" s="215">
        <v>324216</v>
      </c>
      <c r="J23" s="215">
        <v>106854</v>
      </c>
      <c r="K23" s="215">
        <v>85555</v>
      </c>
      <c r="L23" s="215">
        <v>631196</v>
      </c>
      <c r="M23" s="215">
        <v>170281</v>
      </c>
      <c r="N23" s="215">
        <v>13491</v>
      </c>
      <c r="O23" s="215">
        <v>24610</v>
      </c>
    </row>
    <row r="24" spans="2:17" s="202" customFormat="1" x14ac:dyDescent="0.2">
      <c r="B24" s="204" t="s">
        <v>223</v>
      </c>
      <c r="C24" s="203">
        <f>C25+C26+C27+C28+C29+C30+C31+C32+C33</f>
        <v>91145321</v>
      </c>
      <c r="D24" s="203">
        <f>D25+D26+D27+D28+D29+D30+D31+D32+D33</f>
        <v>5973999</v>
      </c>
      <c r="E24" s="203">
        <f t="shared" ref="E24:O24" si="4">E25+E26+E27+E28+E29+E30+E31+E32+E33</f>
        <v>5250513</v>
      </c>
      <c r="F24" s="203">
        <f t="shared" si="4"/>
        <v>10463313</v>
      </c>
      <c r="G24" s="203">
        <f t="shared" si="4"/>
        <v>8228471</v>
      </c>
      <c r="H24" s="203">
        <f t="shared" si="4"/>
        <v>7386798</v>
      </c>
      <c r="I24" s="203">
        <f t="shared" si="4"/>
        <v>8623069</v>
      </c>
      <c r="J24" s="203">
        <f t="shared" si="4"/>
        <v>7857513</v>
      </c>
      <c r="K24" s="203">
        <f t="shared" si="4"/>
        <v>6222428</v>
      </c>
      <c r="L24" s="203">
        <f t="shared" si="4"/>
        <v>7156812</v>
      </c>
      <c r="M24" s="203">
        <f t="shared" si="4"/>
        <v>6005023</v>
      </c>
      <c r="N24" s="203">
        <f t="shared" si="4"/>
        <v>7388172</v>
      </c>
      <c r="O24" s="203">
        <f t="shared" si="4"/>
        <v>10589210</v>
      </c>
      <c r="P24" s="191"/>
      <c r="Q24" s="206"/>
    </row>
    <row r="25" spans="2:17" s="202" customFormat="1" x14ac:dyDescent="0.2">
      <c r="B25" s="204" t="s">
        <v>224</v>
      </c>
      <c r="C25" s="203">
        <f t="shared" si="2"/>
        <v>36518795</v>
      </c>
      <c r="D25" s="215">
        <v>3127457</v>
      </c>
      <c r="E25" s="215">
        <v>2152086</v>
      </c>
      <c r="F25" s="215">
        <v>2198014</v>
      </c>
      <c r="G25" s="215">
        <v>3468490</v>
      </c>
      <c r="H25" s="215">
        <v>3085272</v>
      </c>
      <c r="I25" s="215">
        <v>3205885</v>
      </c>
      <c r="J25" s="215">
        <v>4092458</v>
      </c>
      <c r="K25" s="215">
        <v>2245649</v>
      </c>
      <c r="L25" s="215">
        <v>2380490</v>
      </c>
      <c r="M25" s="215">
        <v>2408063</v>
      </c>
      <c r="N25" s="215">
        <v>2465051</v>
      </c>
      <c r="O25" s="215">
        <v>5689880</v>
      </c>
    </row>
    <row r="26" spans="2:17" s="202" customFormat="1" x14ac:dyDescent="0.2">
      <c r="B26" s="204" t="s">
        <v>225</v>
      </c>
      <c r="C26" s="203">
        <f t="shared" si="2"/>
        <v>17859446</v>
      </c>
      <c r="D26" s="215">
        <v>986151</v>
      </c>
      <c r="E26" s="215">
        <v>930696</v>
      </c>
      <c r="F26" s="215">
        <v>1156958</v>
      </c>
      <c r="G26" s="215">
        <v>1656574</v>
      </c>
      <c r="H26" s="215">
        <v>1998717</v>
      </c>
      <c r="I26" s="215">
        <v>1305111</v>
      </c>
      <c r="J26" s="215">
        <v>2413092</v>
      </c>
      <c r="K26" s="215">
        <v>1846606</v>
      </c>
      <c r="L26" s="215">
        <v>1783069</v>
      </c>
      <c r="M26" s="215">
        <v>976846</v>
      </c>
      <c r="N26" s="215">
        <v>1656296</v>
      </c>
      <c r="O26" s="215">
        <v>1149330</v>
      </c>
    </row>
    <row r="27" spans="2:17" s="202" customFormat="1" x14ac:dyDescent="0.2">
      <c r="B27" s="204" t="s">
        <v>226</v>
      </c>
      <c r="C27" s="203">
        <f t="shared" si="2"/>
        <v>5772378</v>
      </c>
      <c r="D27" s="215">
        <v>521918</v>
      </c>
      <c r="E27" s="215">
        <v>69200</v>
      </c>
      <c r="F27" s="215">
        <v>1521025</v>
      </c>
      <c r="G27" s="215">
        <v>33792</v>
      </c>
      <c r="H27" s="215">
        <v>149022</v>
      </c>
      <c r="I27" s="215">
        <v>1115543</v>
      </c>
      <c r="J27" s="215">
        <v>99510</v>
      </c>
      <c r="K27" s="215">
        <v>203736</v>
      </c>
      <c r="L27" s="215">
        <v>201793</v>
      </c>
      <c r="M27" s="215">
        <v>65741</v>
      </c>
      <c r="N27" s="215">
        <v>151858</v>
      </c>
      <c r="O27" s="215">
        <v>1639240</v>
      </c>
    </row>
    <row r="28" spans="2:17" s="202" customFormat="1" x14ac:dyDescent="0.2">
      <c r="B28" s="204" t="s">
        <v>227</v>
      </c>
      <c r="C28" s="203">
        <f t="shared" si="2"/>
        <v>4972558</v>
      </c>
      <c r="D28" s="215">
        <v>677436</v>
      </c>
      <c r="E28" s="215">
        <v>95358</v>
      </c>
      <c r="F28" s="215">
        <v>2333704</v>
      </c>
      <c r="G28" s="215">
        <v>185460</v>
      </c>
      <c r="H28" s="215">
        <v>187391</v>
      </c>
      <c r="I28" s="215">
        <v>326878</v>
      </c>
      <c r="J28" s="215">
        <v>183111</v>
      </c>
      <c r="K28" s="215">
        <v>106075</v>
      </c>
      <c r="L28" s="215">
        <v>391253</v>
      </c>
      <c r="M28" s="215">
        <v>80662</v>
      </c>
      <c r="N28" s="215">
        <v>209420</v>
      </c>
      <c r="O28" s="215">
        <v>195810</v>
      </c>
    </row>
    <row r="29" spans="2:17" s="202" customFormat="1" x14ac:dyDescent="0.2">
      <c r="B29" s="204" t="s">
        <v>228</v>
      </c>
      <c r="C29" s="203">
        <f t="shared" si="2"/>
        <v>13633013</v>
      </c>
      <c r="D29" s="215">
        <v>214450</v>
      </c>
      <c r="E29" s="215">
        <v>507483</v>
      </c>
      <c r="F29" s="215">
        <v>629046</v>
      </c>
      <c r="G29" s="215">
        <v>1286231</v>
      </c>
      <c r="H29" s="215">
        <v>1659140</v>
      </c>
      <c r="I29" s="215">
        <v>1439571</v>
      </c>
      <c r="J29" s="215">
        <v>753673</v>
      </c>
      <c r="K29" s="215">
        <v>1406720</v>
      </c>
      <c r="L29" s="215">
        <v>1189701</v>
      </c>
      <c r="M29" s="215">
        <v>827072</v>
      </c>
      <c r="N29" s="215">
        <v>2334811</v>
      </c>
      <c r="O29" s="215">
        <v>1385115</v>
      </c>
    </row>
    <row r="30" spans="2:17" s="202" customFormat="1" x14ac:dyDescent="0.2">
      <c r="B30" s="204" t="s">
        <v>229</v>
      </c>
      <c r="C30" s="203">
        <f t="shared" si="2"/>
        <v>2329527</v>
      </c>
      <c r="D30" s="215">
        <v>175953</v>
      </c>
      <c r="E30" s="215">
        <v>688565</v>
      </c>
      <c r="F30" s="215">
        <v>452634</v>
      </c>
      <c r="G30" s="215">
        <v>234062</v>
      </c>
      <c r="H30" s="215">
        <v>23807</v>
      </c>
      <c r="I30" s="215">
        <v>42960</v>
      </c>
      <c r="J30" s="215">
        <v>17272</v>
      </c>
      <c r="K30" s="215">
        <v>112029</v>
      </c>
      <c r="L30" s="215">
        <v>6687</v>
      </c>
      <c r="M30" s="215">
        <v>260229</v>
      </c>
      <c r="N30" s="215">
        <v>272529</v>
      </c>
      <c r="O30" s="215">
        <v>42800</v>
      </c>
    </row>
    <row r="31" spans="2:17" s="202" customFormat="1" x14ac:dyDescent="0.2">
      <c r="B31" s="204" t="s">
        <v>230</v>
      </c>
      <c r="C31" s="203">
        <f t="shared" si="2"/>
        <v>0</v>
      </c>
      <c r="D31" s="225">
        <v>0</v>
      </c>
      <c r="E31" s="225">
        <v>0</v>
      </c>
      <c r="F31" s="225">
        <v>0</v>
      </c>
      <c r="G31" s="225">
        <v>0</v>
      </c>
      <c r="H31" s="225">
        <v>0</v>
      </c>
      <c r="I31" s="225">
        <v>0</v>
      </c>
      <c r="J31" s="225">
        <v>0</v>
      </c>
      <c r="K31" s="225">
        <v>0</v>
      </c>
      <c r="L31" s="225">
        <v>0</v>
      </c>
      <c r="M31" s="225">
        <v>0</v>
      </c>
      <c r="N31" s="225">
        <v>0</v>
      </c>
      <c r="O31" s="225">
        <v>0</v>
      </c>
    </row>
    <row r="32" spans="2:17" s="202" customFormat="1" x14ac:dyDescent="0.2">
      <c r="B32" s="204" t="s">
        <v>231</v>
      </c>
      <c r="C32" s="203">
        <f t="shared" si="2"/>
        <v>582961</v>
      </c>
      <c r="D32" s="215">
        <v>0</v>
      </c>
      <c r="E32" s="215">
        <v>19071</v>
      </c>
      <c r="F32" s="215">
        <v>288365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168525</v>
      </c>
      <c r="N32" s="215">
        <v>0</v>
      </c>
      <c r="O32" s="215">
        <v>107000</v>
      </c>
    </row>
    <row r="33" spans="2:15" s="202" customFormat="1" x14ac:dyDescent="0.2">
      <c r="B33" s="204" t="s">
        <v>232</v>
      </c>
      <c r="C33" s="203">
        <f>D33+E33+F33+G33+H33+I33+J33+K33+L33+M33+N33+O33</f>
        <v>9476643</v>
      </c>
      <c r="D33" s="215">
        <v>270634</v>
      </c>
      <c r="E33" s="215">
        <v>788054</v>
      </c>
      <c r="F33" s="215">
        <v>1883567</v>
      </c>
      <c r="G33" s="215">
        <v>1363862</v>
      </c>
      <c r="H33" s="215">
        <v>283449</v>
      </c>
      <c r="I33" s="215">
        <v>1187121</v>
      </c>
      <c r="J33" s="215">
        <v>298397</v>
      </c>
      <c r="K33" s="215">
        <v>301613</v>
      </c>
      <c r="L33" s="215">
        <v>1203819</v>
      </c>
      <c r="M33" s="215">
        <v>1217885</v>
      </c>
      <c r="N33" s="215">
        <v>298207</v>
      </c>
      <c r="O33" s="215">
        <v>380035</v>
      </c>
    </row>
    <row r="34" spans="2:15" s="202" customFormat="1" x14ac:dyDescent="0.2">
      <c r="B34" s="204" t="s">
        <v>233</v>
      </c>
      <c r="C34" s="203">
        <f>C35+C36+C37+C38+C39+C40+C41+C42+C43</f>
        <v>22453991</v>
      </c>
      <c r="D34" s="215">
        <v>9863034</v>
      </c>
      <c r="E34" s="215">
        <v>1861644</v>
      </c>
      <c r="F34" s="215">
        <v>2075596</v>
      </c>
      <c r="G34" s="215">
        <v>723490</v>
      </c>
      <c r="H34" s="215">
        <v>1182834</v>
      </c>
      <c r="I34" s="215">
        <v>630260</v>
      </c>
      <c r="J34" s="215">
        <v>1093666</v>
      </c>
      <c r="K34" s="215">
        <v>399610</v>
      </c>
      <c r="L34" s="215">
        <v>899896</v>
      </c>
      <c r="M34" s="215">
        <v>413823</v>
      </c>
      <c r="N34" s="215">
        <v>1170138</v>
      </c>
      <c r="O34" s="215">
        <v>2140000</v>
      </c>
    </row>
    <row r="35" spans="2:15" s="202" customFormat="1" x14ac:dyDescent="0.2">
      <c r="B35" s="204" t="s">
        <v>234</v>
      </c>
      <c r="C35" s="203">
        <f t="shared" si="2"/>
        <v>0</v>
      </c>
      <c r="D35" s="205">
        <v>0</v>
      </c>
      <c r="E35" s="205">
        <v>0</v>
      </c>
      <c r="F35" s="205">
        <v>0</v>
      </c>
      <c r="G35" s="205">
        <v>0</v>
      </c>
      <c r="H35" s="205">
        <v>0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</row>
    <row r="36" spans="2:15" s="202" customFormat="1" x14ac:dyDescent="0.2">
      <c r="B36" s="204" t="s">
        <v>235</v>
      </c>
      <c r="C36" s="203">
        <f t="shared" si="2"/>
        <v>0</v>
      </c>
      <c r="D36" s="205">
        <v>0</v>
      </c>
      <c r="E36" s="205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</row>
    <row r="37" spans="2:15" s="202" customFormat="1" x14ac:dyDescent="0.2">
      <c r="B37" s="204" t="s">
        <v>236</v>
      </c>
      <c r="C37" s="203">
        <f t="shared" si="2"/>
        <v>22453991</v>
      </c>
      <c r="D37" s="215">
        <v>9863034</v>
      </c>
      <c r="E37" s="215">
        <v>1861644</v>
      </c>
      <c r="F37" s="215">
        <v>2075596</v>
      </c>
      <c r="G37" s="215">
        <v>723490</v>
      </c>
      <c r="H37" s="215">
        <v>1182834</v>
      </c>
      <c r="I37" s="215">
        <v>630260</v>
      </c>
      <c r="J37" s="215">
        <v>1093666</v>
      </c>
      <c r="K37" s="215">
        <v>399610</v>
      </c>
      <c r="L37" s="215">
        <v>899896</v>
      </c>
      <c r="M37" s="215">
        <v>413823</v>
      </c>
      <c r="N37" s="215">
        <v>1170138</v>
      </c>
      <c r="O37" s="215">
        <v>2140000</v>
      </c>
    </row>
    <row r="38" spans="2:15" s="202" customFormat="1" x14ac:dyDescent="0.2">
      <c r="B38" s="204" t="s">
        <v>237</v>
      </c>
      <c r="C38" s="203">
        <f t="shared" si="2"/>
        <v>0</v>
      </c>
      <c r="D38" s="205">
        <v>0</v>
      </c>
      <c r="E38" s="205">
        <v>0</v>
      </c>
      <c r="F38" s="205">
        <v>0</v>
      </c>
      <c r="G38" s="205">
        <v>0</v>
      </c>
      <c r="H38" s="205">
        <v>0</v>
      </c>
      <c r="I38" s="205">
        <v>0</v>
      </c>
      <c r="J38" s="205">
        <v>0</v>
      </c>
      <c r="K38" s="205">
        <v>0</v>
      </c>
      <c r="L38" s="205">
        <v>0</v>
      </c>
      <c r="M38" s="205">
        <v>0</v>
      </c>
      <c r="N38" s="205">
        <v>0</v>
      </c>
      <c r="O38" s="205">
        <v>0</v>
      </c>
    </row>
    <row r="39" spans="2:15" s="202" customFormat="1" x14ac:dyDescent="0.2">
      <c r="B39" s="204" t="s">
        <v>238</v>
      </c>
      <c r="C39" s="203">
        <f t="shared" si="2"/>
        <v>0</v>
      </c>
      <c r="D39" s="205">
        <v>0</v>
      </c>
      <c r="E39" s="205">
        <v>0</v>
      </c>
      <c r="F39" s="205">
        <v>0</v>
      </c>
      <c r="G39" s="205">
        <v>0</v>
      </c>
      <c r="H39" s="205">
        <v>0</v>
      </c>
      <c r="I39" s="205">
        <v>0</v>
      </c>
      <c r="J39" s="205">
        <v>0</v>
      </c>
      <c r="K39" s="205">
        <v>0</v>
      </c>
      <c r="L39" s="205">
        <v>0</v>
      </c>
      <c r="M39" s="205">
        <v>0</v>
      </c>
      <c r="N39" s="205">
        <v>0</v>
      </c>
      <c r="O39" s="205">
        <v>0</v>
      </c>
    </row>
    <row r="40" spans="2:15" s="202" customFormat="1" x14ac:dyDescent="0.2">
      <c r="B40" s="204" t="s">
        <v>239</v>
      </c>
      <c r="C40" s="203">
        <f t="shared" si="2"/>
        <v>0</v>
      </c>
      <c r="D40" s="205">
        <v>0</v>
      </c>
      <c r="E40" s="205">
        <v>0</v>
      </c>
      <c r="F40" s="205">
        <v>0</v>
      </c>
      <c r="G40" s="205">
        <v>0</v>
      </c>
      <c r="H40" s="205">
        <v>0</v>
      </c>
      <c r="I40" s="205">
        <v>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</row>
    <row r="41" spans="2:15" s="202" customFormat="1" x14ac:dyDescent="0.2">
      <c r="B41" s="204" t="s">
        <v>240</v>
      </c>
      <c r="C41" s="203">
        <f t="shared" si="2"/>
        <v>0</v>
      </c>
      <c r="D41" s="205">
        <v>0</v>
      </c>
      <c r="E41" s="205">
        <v>0</v>
      </c>
      <c r="F41" s="205">
        <v>0</v>
      </c>
      <c r="G41" s="205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</row>
    <row r="42" spans="2:15" s="202" customFormat="1" x14ac:dyDescent="0.2">
      <c r="B42" s="204" t="s">
        <v>241</v>
      </c>
      <c r="C42" s="203">
        <f t="shared" si="2"/>
        <v>0</v>
      </c>
      <c r="D42" s="205">
        <v>0</v>
      </c>
      <c r="E42" s="205">
        <v>0</v>
      </c>
      <c r="F42" s="205">
        <v>0</v>
      </c>
      <c r="G42" s="205">
        <v>0</v>
      </c>
      <c r="H42" s="205">
        <v>0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205">
        <v>0</v>
      </c>
      <c r="O42" s="205">
        <v>0</v>
      </c>
    </row>
    <row r="43" spans="2:15" s="202" customFormat="1" x14ac:dyDescent="0.2">
      <c r="B43" s="204" t="s">
        <v>242</v>
      </c>
      <c r="C43" s="203">
        <f t="shared" si="2"/>
        <v>0</v>
      </c>
      <c r="D43" s="205">
        <v>0</v>
      </c>
      <c r="E43" s="205">
        <v>0</v>
      </c>
      <c r="F43" s="205">
        <v>0</v>
      </c>
      <c r="G43" s="205">
        <v>0</v>
      </c>
      <c r="H43" s="205">
        <v>0</v>
      </c>
      <c r="I43" s="205">
        <v>0</v>
      </c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</row>
    <row r="44" spans="2:15" s="202" customFormat="1" x14ac:dyDescent="0.2">
      <c r="B44" s="204" t="s">
        <v>243</v>
      </c>
      <c r="C44" s="203">
        <f>C45+C46+C47+C48+C49+C50+C51+C52+C53</f>
        <v>3251418</v>
      </c>
      <c r="D44" s="203">
        <f t="shared" ref="D44:O44" si="5">D45+D46+D47+D48+D49+D50+D51+D52+D53</f>
        <v>70334</v>
      </c>
      <c r="E44" s="203">
        <f t="shared" si="5"/>
        <v>100846</v>
      </c>
      <c r="F44" s="203">
        <f t="shared" si="5"/>
        <v>775206</v>
      </c>
      <c r="G44" s="203">
        <f t="shared" si="5"/>
        <v>5000</v>
      </c>
      <c r="H44" s="203">
        <f t="shared" si="5"/>
        <v>0</v>
      </c>
      <c r="I44" s="203">
        <f t="shared" si="5"/>
        <v>427647</v>
      </c>
      <c r="J44" s="203">
        <f t="shared" si="5"/>
        <v>36475</v>
      </c>
      <c r="K44" s="203">
        <f t="shared" si="5"/>
        <v>1711493</v>
      </c>
      <c r="L44" s="203">
        <f t="shared" si="5"/>
        <v>124417</v>
      </c>
      <c r="M44" s="203">
        <f t="shared" si="5"/>
        <v>0</v>
      </c>
      <c r="N44" s="203">
        <f t="shared" si="5"/>
        <v>0</v>
      </c>
      <c r="O44" s="203">
        <f t="shared" si="5"/>
        <v>0</v>
      </c>
    </row>
    <row r="45" spans="2:15" s="202" customFormat="1" x14ac:dyDescent="0.2">
      <c r="B45" s="204" t="s">
        <v>244</v>
      </c>
      <c r="C45" s="203">
        <f t="shared" si="2"/>
        <v>397087</v>
      </c>
      <c r="D45" s="215">
        <v>39839</v>
      </c>
      <c r="E45" s="215">
        <v>77884</v>
      </c>
      <c r="F45" s="215">
        <v>152659</v>
      </c>
      <c r="G45" s="215">
        <v>5000</v>
      </c>
      <c r="H45" s="215">
        <v>0</v>
      </c>
      <c r="I45" s="215">
        <v>53540</v>
      </c>
      <c r="J45" s="215">
        <v>24131</v>
      </c>
      <c r="K45" s="215">
        <v>15942</v>
      </c>
      <c r="L45" s="215">
        <v>28092</v>
      </c>
      <c r="M45" s="215">
        <v>0</v>
      </c>
      <c r="N45" s="215">
        <v>0</v>
      </c>
      <c r="O45" s="215">
        <v>0</v>
      </c>
    </row>
    <row r="46" spans="2:15" s="202" customFormat="1" x14ac:dyDescent="0.2">
      <c r="B46" s="204" t="s">
        <v>245</v>
      </c>
      <c r="C46" s="203">
        <f t="shared" si="2"/>
        <v>107600</v>
      </c>
      <c r="D46" s="215">
        <v>0</v>
      </c>
      <c r="E46" s="215">
        <v>0</v>
      </c>
      <c r="F46" s="215">
        <v>101864</v>
      </c>
      <c r="G46" s="215">
        <v>0</v>
      </c>
      <c r="H46" s="215">
        <v>0</v>
      </c>
      <c r="I46" s="215">
        <v>5736</v>
      </c>
      <c r="J46" s="215">
        <v>0</v>
      </c>
      <c r="K46" s="215">
        <v>0</v>
      </c>
      <c r="L46" s="215">
        <v>0</v>
      </c>
      <c r="M46" s="215">
        <v>0</v>
      </c>
      <c r="N46" s="215">
        <v>0</v>
      </c>
      <c r="O46" s="215">
        <v>0</v>
      </c>
    </row>
    <row r="47" spans="2:15" s="202" customFormat="1" x14ac:dyDescent="0.2">
      <c r="B47" s="204" t="s">
        <v>246</v>
      </c>
      <c r="C47" s="203">
        <f t="shared" si="2"/>
        <v>0</v>
      </c>
      <c r="D47" s="225">
        <v>0</v>
      </c>
      <c r="E47" s="225">
        <v>0</v>
      </c>
      <c r="F47" s="225">
        <v>0</v>
      </c>
      <c r="G47" s="225">
        <v>0</v>
      </c>
      <c r="H47" s="225">
        <v>0</v>
      </c>
      <c r="I47" s="225">
        <v>0</v>
      </c>
      <c r="J47" s="225">
        <v>0</v>
      </c>
      <c r="K47" s="225">
        <v>0</v>
      </c>
      <c r="L47" s="225">
        <v>0</v>
      </c>
      <c r="M47" s="225">
        <v>0</v>
      </c>
      <c r="N47" s="225">
        <v>0</v>
      </c>
      <c r="O47" s="225">
        <v>0</v>
      </c>
    </row>
    <row r="48" spans="2:15" s="202" customFormat="1" x14ac:dyDescent="0.2">
      <c r="B48" s="204" t="s">
        <v>247</v>
      </c>
      <c r="C48" s="203">
        <f t="shared" si="2"/>
        <v>2093583</v>
      </c>
      <c r="D48" s="215">
        <v>0</v>
      </c>
      <c r="E48" s="215">
        <v>0</v>
      </c>
      <c r="F48" s="215">
        <v>520683</v>
      </c>
      <c r="G48" s="215">
        <v>0</v>
      </c>
      <c r="H48" s="215">
        <v>0</v>
      </c>
      <c r="I48" s="215">
        <v>0</v>
      </c>
      <c r="J48" s="215">
        <v>0</v>
      </c>
      <c r="K48" s="215">
        <v>1572900</v>
      </c>
      <c r="L48" s="215">
        <v>0</v>
      </c>
      <c r="M48" s="215">
        <v>0</v>
      </c>
      <c r="N48" s="215">
        <v>0</v>
      </c>
      <c r="O48" s="215">
        <v>0</v>
      </c>
    </row>
    <row r="49" spans="2:15" s="202" customFormat="1" x14ac:dyDescent="0.2">
      <c r="B49" s="204" t="s">
        <v>248</v>
      </c>
      <c r="C49" s="203">
        <f t="shared" si="2"/>
        <v>0</v>
      </c>
      <c r="D49" s="205">
        <v>0</v>
      </c>
      <c r="E49" s="205">
        <v>0</v>
      </c>
      <c r="F49" s="205">
        <v>0</v>
      </c>
      <c r="G49" s="205">
        <v>0</v>
      </c>
      <c r="H49" s="205">
        <v>0</v>
      </c>
      <c r="I49" s="205">
        <v>0</v>
      </c>
      <c r="J49" s="205">
        <v>0</v>
      </c>
      <c r="K49" s="205">
        <v>0</v>
      </c>
      <c r="L49" s="205">
        <v>0</v>
      </c>
      <c r="M49" s="205">
        <v>0</v>
      </c>
      <c r="N49" s="205">
        <v>0</v>
      </c>
      <c r="O49" s="205">
        <v>0</v>
      </c>
    </row>
    <row r="50" spans="2:15" s="202" customFormat="1" x14ac:dyDescent="0.2">
      <c r="B50" s="204" t="s">
        <v>249</v>
      </c>
      <c r="C50" s="203">
        <f t="shared" si="2"/>
        <v>653148</v>
      </c>
      <c r="D50" s="215">
        <v>30495</v>
      </c>
      <c r="E50" s="215">
        <v>22962</v>
      </c>
      <c r="F50" s="215">
        <v>0</v>
      </c>
      <c r="G50" s="215">
        <v>0</v>
      </c>
      <c r="H50" s="215">
        <v>0</v>
      </c>
      <c r="I50" s="215">
        <v>368371</v>
      </c>
      <c r="J50" s="215">
        <v>12344</v>
      </c>
      <c r="K50" s="215">
        <v>122651</v>
      </c>
      <c r="L50" s="215">
        <v>96325</v>
      </c>
      <c r="M50" s="215">
        <v>0</v>
      </c>
      <c r="N50" s="215">
        <v>0</v>
      </c>
      <c r="O50" s="215">
        <v>0</v>
      </c>
    </row>
    <row r="51" spans="2:15" s="202" customFormat="1" x14ac:dyDescent="0.2">
      <c r="B51" s="204" t="s">
        <v>250</v>
      </c>
      <c r="C51" s="203">
        <f t="shared" si="2"/>
        <v>0</v>
      </c>
      <c r="D51" s="205">
        <v>0</v>
      </c>
      <c r="E51" s="205">
        <v>0</v>
      </c>
      <c r="F51" s="205">
        <v>0</v>
      </c>
      <c r="G51" s="205">
        <v>0</v>
      </c>
      <c r="H51" s="205">
        <v>0</v>
      </c>
      <c r="I51" s="205">
        <v>0</v>
      </c>
      <c r="J51" s="205">
        <v>0</v>
      </c>
      <c r="K51" s="205">
        <v>0</v>
      </c>
      <c r="L51" s="205">
        <v>0</v>
      </c>
      <c r="M51" s="205">
        <v>0</v>
      </c>
      <c r="N51" s="205">
        <v>0</v>
      </c>
      <c r="O51" s="205">
        <v>0</v>
      </c>
    </row>
    <row r="52" spans="2:15" s="202" customFormat="1" x14ac:dyDescent="0.2">
      <c r="B52" s="204" t="s">
        <v>251</v>
      </c>
      <c r="C52" s="203">
        <f t="shared" si="2"/>
        <v>0</v>
      </c>
      <c r="D52" s="205">
        <v>0</v>
      </c>
      <c r="E52" s="205">
        <v>0</v>
      </c>
      <c r="F52" s="205">
        <v>0</v>
      </c>
      <c r="G52" s="205">
        <v>0</v>
      </c>
      <c r="H52" s="205">
        <v>0</v>
      </c>
      <c r="I52" s="205">
        <v>0</v>
      </c>
      <c r="J52" s="205">
        <v>0</v>
      </c>
      <c r="K52" s="205">
        <v>0</v>
      </c>
      <c r="L52" s="205">
        <v>0</v>
      </c>
      <c r="M52" s="205">
        <v>0</v>
      </c>
      <c r="N52" s="205">
        <v>0</v>
      </c>
      <c r="O52" s="205">
        <v>0</v>
      </c>
    </row>
    <row r="53" spans="2:15" s="202" customFormat="1" x14ac:dyDescent="0.2">
      <c r="B53" s="204" t="s">
        <v>252</v>
      </c>
      <c r="C53" s="203">
        <f t="shared" si="2"/>
        <v>0</v>
      </c>
      <c r="D53" s="225">
        <v>0</v>
      </c>
      <c r="E53" s="225">
        <v>0</v>
      </c>
      <c r="F53" s="225">
        <v>0</v>
      </c>
      <c r="G53" s="225">
        <v>0</v>
      </c>
      <c r="H53" s="225">
        <v>0</v>
      </c>
      <c r="I53" s="225">
        <v>0</v>
      </c>
      <c r="J53" s="225">
        <v>0</v>
      </c>
      <c r="K53" s="225">
        <v>0</v>
      </c>
      <c r="L53" s="225">
        <v>0</v>
      </c>
      <c r="M53" s="225">
        <v>0</v>
      </c>
      <c r="N53" s="225">
        <v>0</v>
      </c>
      <c r="O53" s="225">
        <v>0</v>
      </c>
    </row>
    <row r="54" spans="2:15" s="202" customFormat="1" x14ac:dyDescent="0.2">
      <c r="B54" s="204" t="s">
        <v>253</v>
      </c>
      <c r="C54" s="203">
        <f>C55+C56+C57</f>
        <v>48511930</v>
      </c>
      <c r="D54" s="203">
        <f t="shared" ref="D54:O54" si="6">D55+D56+D57</f>
        <v>967230</v>
      </c>
      <c r="E54" s="203">
        <f t="shared" si="6"/>
        <v>2673622</v>
      </c>
      <c r="F54" s="203">
        <f t="shared" si="6"/>
        <v>6388251</v>
      </c>
      <c r="G54" s="203">
        <f t="shared" si="6"/>
        <v>6701151</v>
      </c>
      <c r="H54" s="203">
        <f t="shared" si="6"/>
        <v>7109674</v>
      </c>
      <c r="I54" s="203">
        <f t="shared" si="6"/>
        <v>3883278</v>
      </c>
      <c r="J54" s="203">
        <f t="shared" si="6"/>
        <v>2668205</v>
      </c>
      <c r="K54" s="203">
        <f t="shared" si="6"/>
        <v>4026779</v>
      </c>
      <c r="L54" s="203">
        <f t="shared" si="6"/>
        <v>4557995</v>
      </c>
      <c r="M54" s="203">
        <f t="shared" si="6"/>
        <v>3901433</v>
      </c>
      <c r="N54" s="203">
        <f t="shared" si="6"/>
        <v>3761029</v>
      </c>
      <c r="O54" s="203">
        <f t="shared" si="6"/>
        <v>1873283</v>
      </c>
    </row>
    <row r="55" spans="2:15" s="202" customFormat="1" x14ac:dyDescent="0.2">
      <c r="B55" s="204" t="s">
        <v>254</v>
      </c>
      <c r="C55" s="203">
        <f t="shared" si="2"/>
        <v>48511930</v>
      </c>
      <c r="D55" s="215">
        <v>967230</v>
      </c>
      <c r="E55" s="215">
        <v>2673622</v>
      </c>
      <c r="F55" s="215">
        <v>6388251</v>
      </c>
      <c r="G55" s="215">
        <v>6701151</v>
      </c>
      <c r="H55" s="215">
        <v>7109674</v>
      </c>
      <c r="I55" s="215">
        <v>3883278</v>
      </c>
      <c r="J55" s="215">
        <v>2668205</v>
      </c>
      <c r="K55" s="215">
        <v>4026779</v>
      </c>
      <c r="L55" s="215">
        <v>4557995</v>
      </c>
      <c r="M55" s="215">
        <v>3901433</v>
      </c>
      <c r="N55" s="215">
        <v>3761029</v>
      </c>
      <c r="O55" s="215">
        <v>1873283</v>
      </c>
    </row>
    <row r="56" spans="2:15" s="202" customFormat="1" x14ac:dyDescent="0.2">
      <c r="B56" s="204" t="s">
        <v>255</v>
      </c>
      <c r="C56" s="203">
        <f t="shared" si="2"/>
        <v>0</v>
      </c>
      <c r="D56" s="205">
        <v>0</v>
      </c>
      <c r="E56" s="205">
        <v>0</v>
      </c>
      <c r="F56" s="205">
        <v>0</v>
      </c>
      <c r="G56" s="205">
        <v>0</v>
      </c>
      <c r="H56" s="205">
        <v>0</v>
      </c>
      <c r="I56" s="205">
        <v>0</v>
      </c>
      <c r="J56" s="205">
        <v>0</v>
      </c>
      <c r="K56" s="205">
        <v>0</v>
      </c>
      <c r="L56" s="205">
        <v>0</v>
      </c>
      <c r="M56" s="205">
        <v>0</v>
      </c>
      <c r="N56" s="205">
        <v>0</v>
      </c>
      <c r="O56" s="205">
        <v>0</v>
      </c>
    </row>
    <row r="57" spans="2:15" s="202" customFormat="1" x14ac:dyDescent="0.2">
      <c r="B57" s="204" t="s">
        <v>256</v>
      </c>
      <c r="C57" s="203">
        <f t="shared" si="2"/>
        <v>0</v>
      </c>
      <c r="D57" s="205">
        <v>0</v>
      </c>
      <c r="E57" s="205">
        <v>0</v>
      </c>
      <c r="F57" s="205">
        <v>0</v>
      </c>
      <c r="G57" s="205">
        <v>0</v>
      </c>
      <c r="H57" s="205">
        <v>0</v>
      </c>
      <c r="I57" s="205">
        <v>0</v>
      </c>
      <c r="J57" s="205">
        <v>0</v>
      </c>
      <c r="K57" s="205">
        <v>0</v>
      </c>
      <c r="L57" s="205">
        <v>0</v>
      </c>
      <c r="M57" s="205">
        <v>0</v>
      </c>
      <c r="N57" s="205">
        <v>0</v>
      </c>
      <c r="O57" s="205">
        <v>0</v>
      </c>
    </row>
    <row r="58" spans="2:15" s="202" customFormat="1" x14ac:dyDescent="0.2">
      <c r="B58" s="204" t="s">
        <v>257</v>
      </c>
      <c r="C58" s="203">
        <f>C59+C60+C61+C62+C63+C64+C65</f>
        <v>0</v>
      </c>
      <c r="D58" s="203">
        <f t="shared" ref="D58:O58" si="7">D59+D60+D61+D62+D63+D64+D65</f>
        <v>0</v>
      </c>
      <c r="E58" s="203">
        <f t="shared" si="7"/>
        <v>0</v>
      </c>
      <c r="F58" s="203">
        <f t="shared" si="7"/>
        <v>0</v>
      </c>
      <c r="G58" s="203">
        <f t="shared" si="7"/>
        <v>0</v>
      </c>
      <c r="H58" s="203">
        <f t="shared" si="7"/>
        <v>0</v>
      </c>
      <c r="I58" s="203">
        <f t="shared" si="7"/>
        <v>0</v>
      </c>
      <c r="J58" s="203">
        <f t="shared" si="7"/>
        <v>0</v>
      </c>
      <c r="K58" s="203">
        <f t="shared" si="7"/>
        <v>0</v>
      </c>
      <c r="L58" s="203">
        <f t="shared" si="7"/>
        <v>0</v>
      </c>
      <c r="M58" s="203">
        <f t="shared" si="7"/>
        <v>0</v>
      </c>
      <c r="N58" s="203">
        <f t="shared" si="7"/>
        <v>0</v>
      </c>
      <c r="O58" s="203">
        <f t="shared" si="7"/>
        <v>0</v>
      </c>
    </row>
    <row r="59" spans="2:15" s="202" customFormat="1" x14ac:dyDescent="0.2">
      <c r="B59" s="204" t="s">
        <v>258</v>
      </c>
      <c r="C59" s="203">
        <f t="shared" si="2"/>
        <v>0</v>
      </c>
      <c r="D59" s="205">
        <v>0</v>
      </c>
      <c r="E59" s="205">
        <v>0</v>
      </c>
      <c r="F59" s="205">
        <v>0</v>
      </c>
      <c r="G59" s="205">
        <v>0</v>
      </c>
      <c r="H59" s="205">
        <v>0</v>
      </c>
      <c r="I59" s="205">
        <v>0</v>
      </c>
      <c r="J59" s="205">
        <v>0</v>
      </c>
      <c r="K59" s="205">
        <v>0</v>
      </c>
      <c r="L59" s="205">
        <v>0</v>
      </c>
      <c r="M59" s="205">
        <v>0</v>
      </c>
      <c r="N59" s="205">
        <v>0</v>
      </c>
      <c r="O59" s="205">
        <v>0</v>
      </c>
    </row>
    <row r="60" spans="2:15" s="202" customFormat="1" x14ac:dyDescent="0.2">
      <c r="B60" s="204" t="s">
        <v>259</v>
      </c>
      <c r="C60" s="203">
        <f t="shared" si="2"/>
        <v>0</v>
      </c>
      <c r="D60" s="205">
        <v>0</v>
      </c>
      <c r="E60" s="205">
        <v>0</v>
      </c>
      <c r="F60" s="205">
        <v>0</v>
      </c>
      <c r="G60" s="205">
        <v>0</v>
      </c>
      <c r="H60" s="205">
        <v>0</v>
      </c>
      <c r="I60" s="205">
        <v>0</v>
      </c>
      <c r="J60" s="205">
        <v>0</v>
      </c>
      <c r="K60" s="205">
        <v>0</v>
      </c>
      <c r="L60" s="205">
        <v>0</v>
      </c>
      <c r="M60" s="205">
        <v>0</v>
      </c>
      <c r="N60" s="205">
        <v>0</v>
      </c>
      <c r="O60" s="205">
        <v>0</v>
      </c>
    </row>
    <row r="61" spans="2:15" s="202" customFormat="1" x14ac:dyDescent="0.2">
      <c r="B61" s="204" t="s">
        <v>260</v>
      </c>
      <c r="C61" s="203">
        <f t="shared" si="2"/>
        <v>0</v>
      </c>
      <c r="D61" s="205">
        <v>0</v>
      </c>
      <c r="E61" s="205">
        <v>0</v>
      </c>
      <c r="F61" s="205">
        <v>0</v>
      </c>
      <c r="G61" s="205">
        <v>0</v>
      </c>
      <c r="H61" s="205">
        <v>0</v>
      </c>
      <c r="I61" s="205">
        <v>0</v>
      </c>
      <c r="J61" s="205">
        <v>0</v>
      </c>
      <c r="K61" s="205">
        <v>0</v>
      </c>
      <c r="L61" s="205">
        <v>0</v>
      </c>
      <c r="M61" s="205">
        <v>0</v>
      </c>
      <c r="N61" s="205">
        <v>0</v>
      </c>
      <c r="O61" s="205">
        <v>0</v>
      </c>
    </row>
    <row r="62" spans="2:15" s="202" customFormat="1" x14ac:dyDescent="0.2">
      <c r="B62" s="204" t="s">
        <v>261</v>
      </c>
      <c r="C62" s="203">
        <f t="shared" si="2"/>
        <v>0</v>
      </c>
      <c r="D62" s="205">
        <v>0</v>
      </c>
      <c r="E62" s="205">
        <v>0</v>
      </c>
      <c r="F62" s="205">
        <v>0</v>
      </c>
      <c r="G62" s="205">
        <v>0</v>
      </c>
      <c r="H62" s="205">
        <v>0</v>
      </c>
      <c r="I62" s="205">
        <v>0</v>
      </c>
      <c r="J62" s="205">
        <v>0</v>
      </c>
      <c r="K62" s="205">
        <v>0</v>
      </c>
      <c r="L62" s="205">
        <v>0</v>
      </c>
      <c r="M62" s="205">
        <v>0</v>
      </c>
      <c r="N62" s="205">
        <v>0</v>
      </c>
      <c r="O62" s="205">
        <v>0</v>
      </c>
    </row>
    <row r="63" spans="2:15" s="202" customFormat="1" x14ac:dyDescent="0.2">
      <c r="B63" s="204" t="s">
        <v>262</v>
      </c>
      <c r="C63" s="203">
        <f t="shared" si="2"/>
        <v>0</v>
      </c>
      <c r="D63" s="205">
        <v>0</v>
      </c>
      <c r="E63" s="205">
        <v>0</v>
      </c>
      <c r="F63" s="205">
        <v>0</v>
      </c>
      <c r="G63" s="205">
        <v>0</v>
      </c>
      <c r="H63" s="205">
        <v>0</v>
      </c>
      <c r="I63" s="205">
        <v>0</v>
      </c>
      <c r="J63" s="205">
        <v>0</v>
      </c>
      <c r="K63" s="205">
        <v>0</v>
      </c>
      <c r="L63" s="205">
        <v>0</v>
      </c>
      <c r="M63" s="205">
        <v>0</v>
      </c>
      <c r="N63" s="205">
        <v>0</v>
      </c>
      <c r="O63" s="205">
        <v>0</v>
      </c>
    </row>
    <row r="64" spans="2:15" s="202" customFormat="1" x14ac:dyDescent="0.2">
      <c r="B64" s="204" t="s">
        <v>263</v>
      </c>
      <c r="C64" s="203">
        <f t="shared" si="2"/>
        <v>0</v>
      </c>
      <c r="D64" s="205">
        <v>0</v>
      </c>
      <c r="E64" s="205">
        <v>0</v>
      </c>
      <c r="F64" s="205">
        <v>0</v>
      </c>
      <c r="G64" s="205">
        <v>0</v>
      </c>
      <c r="H64" s="205">
        <v>0</v>
      </c>
      <c r="I64" s="205">
        <v>0</v>
      </c>
      <c r="J64" s="205">
        <v>0</v>
      </c>
      <c r="K64" s="205">
        <v>0</v>
      </c>
      <c r="L64" s="205">
        <v>0</v>
      </c>
      <c r="M64" s="205">
        <v>0</v>
      </c>
      <c r="N64" s="205">
        <v>0</v>
      </c>
      <c r="O64" s="205">
        <v>0</v>
      </c>
    </row>
    <row r="65" spans="2:15" s="202" customFormat="1" x14ac:dyDescent="0.2">
      <c r="B65" s="204" t="s">
        <v>264</v>
      </c>
      <c r="C65" s="203">
        <f t="shared" si="2"/>
        <v>0</v>
      </c>
      <c r="D65" s="205">
        <v>0</v>
      </c>
      <c r="E65" s="205">
        <v>0</v>
      </c>
      <c r="F65" s="205">
        <v>0</v>
      </c>
      <c r="G65" s="205">
        <v>0</v>
      </c>
      <c r="H65" s="205">
        <v>0</v>
      </c>
      <c r="I65" s="205">
        <v>0</v>
      </c>
      <c r="J65" s="205">
        <v>0</v>
      </c>
      <c r="K65" s="205">
        <v>0</v>
      </c>
      <c r="L65" s="205">
        <v>0</v>
      </c>
      <c r="M65" s="205">
        <v>0</v>
      </c>
      <c r="N65" s="205">
        <v>0</v>
      </c>
      <c r="O65" s="205">
        <v>0</v>
      </c>
    </row>
    <row r="66" spans="2:15" s="202" customFormat="1" x14ac:dyDescent="0.2">
      <c r="B66" s="204" t="s">
        <v>265</v>
      </c>
      <c r="C66" s="203">
        <f>C67+C68+C69</f>
        <v>0</v>
      </c>
      <c r="D66" s="205">
        <v>0</v>
      </c>
      <c r="E66" s="205">
        <v>0</v>
      </c>
      <c r="F66" s="205">
        <v>0</v>
      </c>
      <c r="G66" s="205">
        <v>0</v>
      </c>
      <c r="H66" s="205">
        <v>0</v>
      </c>
      <c r="I66" s="205">
        <v>0</v>
      </c>
      <c r="J66" s="205">
        <v>0</v>
      </c>
      <c r="K66" s="205">
        <v>0</v>
      </c>
      <c r="L66" s="205">
        <v>0</v>
      </c>
      <c r="M66" s="205">
        <v>0</v>
      </c>
      <c r="N66" s="205">
        <v>0</v>
      </c>
      <c r="O66" s="205">
        <v>0</v>
      </c>
    </row>
    <row r="67" spans="2:15" s="202" customFormat="1" x14ac:dyDescent="0.2">
      <c r="B67" s="204" t="s">
        <v>266</v>
      </c>
      <c r="C67" s="203">
        <f>C68+C69</f>
        <v>0</v>
      </c>
      <c r="D67" s="205">
        <v>0</v>
      </c>
      <c r="E67" s="205">
        <v>0</v>
      </c>
      <c r="F67" s="205">
        <v>0</v>
      </c>
      <c r="G67" s="205">
        <v>0</v>
      </c>
      <c r="H67" s="205">
        <v>0</v>
      </c>
      <c r="I67" s="205">
        <v>0</v>
      </c>
      <c r="J67" s="205">
        <v>0</v>
      </c>
      <c r="K67" s="205">
        <v>0</v>
      </c>
      <c r="L67" s="205">
        <v>0</v>
      </c>
      <c r="M67" s="205">
        <v>0</v>
      </c>
      <c r="N67" s="205">
        <v>0</v>
      </c>
      <c r="O67" s="205">
        <v>0</v>
      </c>
    </row>
    <row r="68" spans="2:15" s="202" customFormat="1" x14ac:dyDescent="0.2">
      <c r="B68" s="204" t="s">
        <v>267</v>
      </c>
      <c r="C68" s="203">
        <f t="shared" si="2"/>
        <v>0</v>
      </c>
      <c r="D68" s="205">
        <v>0</v>
      </c>
      <c r="E68" s="205">
        <v>0</v>
      </c>
      <c r="F68" s="205">
        <v>0</v>
      </c>
      <c r="G68" s="205">
        <v>0</v>
      </c>
      <c r="H68" s="205">
        <v>0</v>
      </c>
      <c r="I68" s="205">
        <v>0</v>
      </c>
      <c r="J68" s="205">
        <v>0</v>
      </c>
      <c r="K68" s="205">
        <v>0</v>
      </c>
      <c r="L68" s="205">
        <v>0</v>
      </c>
      <c r="M68" s="205">
        <v>0</v>
      </c>
      <c r="N68" s="205">
        <v>0</v>
      </c>
      <c r="O68" s="205">
        <v>0</v>
      </c>
    </row>
    <row r="69" spans="2:15" s="202" customFormat="1" x14ac:dyDescent="0.2">
      <c r="B69" s="204" t="s">
        <v>268</v>
      </c>
      <c r="C69" s="203">
        <f t="shared" si="2"/>
        <v>0</v>
      </c>
      <c r="D69" s="205">
        <v>0</v>
      </c>
      <c r="E69" s="205">
        <v>0</v>
      </c>
      <c r="F69" s="205">
        <v>0</v>
      </c>
      <c r="G69" s="205">
        <v>0</v>
      </c>
      <c r="H69" s="205">
        <v>0</v>
      </c>
      <c r="I69" s="205">
        <v>0</v>
      </c>
      <c r="J69" s="205">
        <v>0</v>
      </c>
      <c r="K69" s="205">
        <v>0</v>
      </c>
      <c r="L69" s="205">
        <v>0</v>
      </c>
      <c r="M69" s="205">
        <v>0</v>
      </c>
      <c r="N69" s="205">
        <v>0</v>
      </c>
      <c r="O69" s="205">
        <v>0</v>
      </c>
    </row>
    <row r="70" spans="2:15" s="202" customFormat="1" x14ac:dyDescent="0.2">
      <c r="B70" s="204" t="s">
        <v>269</v>
      </c>
      <c r="C70" s="203">
        <f>C71+C72+C73+C74+C75+C76+C77</f>
        <v>37908757</v>
      </c>
      <c r="D70" s="203">
        <f t="shared" ref="D70:O70" si="8">D71+D72+D73+D74+D75+D76+D77</f>
        <v>16856503</v>
      </c>
      <c r="E70" s="203">
        <f t="shared" si="8"/>
        <v>1913840</v>
      </c>
      <c r="F70" s="203">
        <f t="shared" si="8"/>
        <v>1913840</v>
      </c>
      <c r="G70" s="203">
        <f t="shared" si="8"/>
        <v>1913842</v>
      </c>
      <c r="H70" s="203">
        <f t="shared" si="8"/>
        <v>1913842</v>
      </c>
      <c r="I70" s="203">
        <f t="shared" si="8"/>
        <v>1913842</v>
      </c>
      <c r="J70" s="203">
        <f t="shared" si="8"/>
        <v>1913842</v>
      </c>
      <c r="K70" s="203">
        <f t="shared" si="8"/>
        <v>1913842</v>
      </c>
      <c r="L70" s="203">
        <f t="shared" si="8"/>
        <v>1913841</v>
      </c>
      <c r="M70" s="203">
        <f t="shared" si="8"/>
        <v>1913841</v>
      </c>
      <c r="N70" s="203">
        <f t="shared" si="8"/>
        <v>1913841</v>
      </c>
      <c r="O70" s="203">
        <f t="shared" si="8"/>
        <v>1913841</v>
      </c>
    </row>
    <row r="71" spans="2:15" s="202" customFormat="1" x14ac:dyDescent="0.2">
      <c r="B71" s="204" t="s">
        <v>270</v>
      </c>
      <c r="C71" s="203">
        <f t="shared" ref="C71:C77" si="9">D71+E71+F71+G71+H71+I71+J71+K71+L71+M71+N71+O71</f>
        <v>0</v>
      </c>
      <c r="D71" s="205">
        <v>0</v>
      </c>
      <c r="E71" s="205">
        <v>0</v>
      </c>
      <c r="F71" s="205">
        <v>0</v>
      </c>
      <c r="G71" s="205">
        <v>0</v>
      </c>
      <c r="H71" s="205">
        <v>0</v>
      </c>
      <c r="I71" s="205">
        <v>0</v>
      </c>
      <c r="J71" s="205">
        <v>0</v>
      </c>
      <c r="K71" s="205">
        <v>0</v>
      </c>
      <c r="L71" s="205">
        <v>0</v>
      </c>
      <c r="M71" s="205">
        <v>0</v>
      </c>
      <c r="N71" s="205">
        <v>0</v>
      </c>
      <c r="O71" s="205">
        <v>0</v>
      </c>
    </row>
    <row r="72" spans="2:15" s="202" customFormat="1" x14ac:dyDescent="0.2">
      <c r="B72" s="204" t="s">
        <v>271</v>
      </c>
      <c r="C72" s="203">
        <f t="shared" si="9"/>
        <v>0</v>
      </c>
      <c r="D72" s="205">
        <v>0</v>
      </c>
      <c r="E72" s="205">
        <v>0</v>
      </c>
      <c r="F72" s="205">
        <v>0</v>
      </c>
      <c r="G72" s="205">
        <v>0</v>
      </c>
      <c r="H72" s="205">
        <v>0</v>
      </c>
      <c r="I72" s="205">
        <v>0</v>
      </c>
      <c r="J72" s="205">
        <v>0</v>
      </c>
      <c r="K72" s="205">
        <v>0</v>
      </c>
      <c r="L72" s="205">
        <v>0</v>
      </c>
      <c r="M72" s="205">
        <v>0</v>
      </c>
      <c r="N72" s="205">
        <v>0</v>
      </c>
      <c r="O72" s="205">
        <v>0</v>
      </c>
    </row>
    <row r="73" spans="2:15" s="202" customFormat="1" x14ac:dyDescent="0.2">
      <c r="B73" s="204" t="s">
        <v>272</v>
      </c>
      <c r="C73" s="203">
        <f t="shared" si="9"/>
        <v>0</v>
      </c>
      <c r="D73" s="205">
        <v>0</v>
      </c>
      <c r="E73" s="205">
        <v>0</v>
      </c>
      <c r="F73" s="205">
        <v>0</v>
      </c>
      <c r="G73" s="205">
        <v>0</v>
      </c>
      <c r="H73" s="205">
        <v>0</v>
      </c>
      <c r="I73" s="205">
        <v>0</v>
      </c>
      <c r="J73" s="205">
        <v>0</v>
      </c>
      <c r="K73" s="205">
        <v>0</v>
      </c>
      <c r="L73" s="205">
        <v>0</v>
      </c>
      <c r="M73" s="205">
        <v>0</v>
      </c>
      <c r="N73" s="205">
        <v>0</v>
      </c>
      <c r="O73" s="205">
        <v>0</v>
      </c>
    </row>
    <row r="74" spans="2:15" s="202" customFormat="1" x14ac:dyDescent="0.2">
      <c r="B74" s="204" t="s">
        <v>273</v>
      </c>
      <c r="C74" s="203">
        <f t="shared" si="9"/>
        <v>0</v>
      </c>
      <c r="D74" s="205">
        <v>0</v>
      </c>
      <c r="E74" s="205">
        <v>0</v>
      </c>
      <c r="F74" s="205">
        <v>0</v>
      </c>
      <c r="G74" s="205">
        <v>0</v>
      </c>
      <c r="H74" s="205">
        <v>0</v>
      </c>
      <c r="I74" s="205">
        <v>0</v>
      </c>
      <c r="J74" s="205">
        <v>0</v>
      </c>
      <c r="K74" s="205">
        <v>0</v>
      </c>
      <c r="L74" s="205">
        <v>0</v>
      </c>
      <c r="M74" s="205">
        <v>0</v>
      </c>
      <c r="N74" s="205">
        <v>0</v>
      </c>
      <c r="O74" s="205">
        <v>0</v>
      </c>
    </row>
    <row r="75" spans="2:15" s="202" customFormat="1" x14ac:dyDescent="0.2">
      <c r="B75" s="204" t="s">
        <v>274</v>
      </c>
      <c r="C75" s="203">
        <f t="shared" si="9"/>
        <v>0</v>
      </c>
      <c r="D75" s="205">
        <v>0</v>
      </c>
      <c r="E75" s="205">
        <v>0</v>
      </c>
      <c r="F75" s="205">
        <v>0</v>
      </c>
      <c r="G75" s="205">
        <v>0</v>
      </c>
      <c r="H75" s="205">
        <v>0</v>
      </c>
      <c r="I75" s="205">
        <v>0</v>
      </c>
      <c r="J75" s="205">
        <v>0</v>
      </c>
      <c r="K75" s="205">
        <v>0</v>
      </c>
      <c r="L75" s="205">
        <v>0</v>
      </c>
      <c r="M75" s="205">
        <v>0</v>
      </c>
      <c r="N75" s="205">
        <v>0</v>
      </c>
      <c r="O75" s="205">
        <v>0</v>
      </c>
    </row>
    <row r="76" spans="2:15" s="202" customFormat="1" x14ac:dyDescent="0.2">
      <c r="B76" s="204" t="s">
        <v>275</v>
      </c>
      <c r="C76" s="203">
        <f t="shared" si="9"/>
        <v>0</v>
      </c>
      <c r="D76" s="205">
        <v>0</v>
      </c>
      <c r="E76" s="205">
        <v>0</v>
      </c>
      <c r="F76" s="205">
        <v>0</v>
      </c>
      <c r="G76" s="205">
        <v>0</v>
      </c>
      <c r="H76" s="205">
        <v>0</v>
      </c>
      <c r="I76" s="205">
        <v>0</v>
      </c>
      <c r="J76" s="205">
        <v>0</v>
      </c>
      <c r="K76" s="205">
        <v>0</v>
      </c>
      <c r="L76" s="205">
        <v>0</v>
      </c>
      <c r="M76" s="205">
        <v>0</v>
      </c>
      <c r="N76" s="205">
        <v>0</v>
      </c>
      <c r="O76" s="205">
        <v>0</v>
      </c>
    </row>
    <row r="77" spans="2:15" s="202" customFormat="1" ht="12.75" thickBot="1" x14ac:dyDescent="0.25">
      <c r="B77" s="207" t="s">
        <v>276</v>
      </c>
      <c r="C77" s="203">
        <f t="shared" si="9"/>
        <v>37908757</v>
      </c>
      <c r="D77" s="215">
        <v>16856503</v>
      </c>
      <c r="E77" s="215">
        <v>1913840</v>
      </c>
      <c r="F77" s="215">
        <v>1913840</v>
      </c>
      <c r="G77" s="215">
        <v>1913842</v>
      </c>
      <c r="H77" s="215">
        <v>1913842</v>
      </c>
      <c r="I77" s="215">
        <v>1913842</v>
      </c>
      <c r="J77" s="215">
        <v>1913842</v>
      </c>
      <c r="K77" s="215">
        <v>1913842</v>
      </c>
      <c r="L77" s="215">
        <v>1913841</v>
      </c>
      <c r="M77" s="215">
        <v>1913841</v>
      </c>
      <c r="N77" s="215">
        <v>1913841</v>
      </c>
      <c r="O77" s="215">
        <v>1913841</v>
      </c>
    </row>
    <row r="78" spans="2:15" s="202" customFormat="1" x14ac:dyDescent="0.2">
      <c r="B78" s="208"/>
    </row>
    <row r="79" spans="2:15" s="202" customFormat="1" x14ac:dyDescent="0.2">
      <c r="B79" s="208"/>
    </row>
    <row r="81" spans="2:2" ht="15" x14ac:dyDescent="0.25">
      <c r="B81" t="s">
        <v>1528</v>
      </c>
    </row>
  </sheetData>
  <autoFilter ref="B4:Q4"/>
  <mergeCells count="3">
    <mergeCell ref="B2:O2"/>
    <mergeCell ref="B3:O3"/>
    <mergeCell ref="B4:B5"/>
  </mergeCells>
  <pageMargins left="0.23622047244094491" right="0.27559055118110237" top="0.31496062992125984" bottom="0.31496062992125984" header="0.19685039370078741" footer="0.15748031496062992"/>
  <pageSetup scale="75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topLeftCell="A85" workbookViewId="0">
      <selection activeCell="B93" sqref="B93"/>
    </sheetView>
  </sheetViews>
  <sheetFormatPr baseColWidth="10" defaultRowHeight="15" x14ac:dyDescent="0.25"/>
  <cols>
    <col min="2" max="2" width="98.7109375" customWidth="1"/>
    <col min="3" max="3" width="19.85546875" style="95" customWidth="1"/>
    <col min="7" max="7" width="22.85546875" customWidth="1"/>
  </cols>
  <sheetData>
    <row r="1" spans="2:7" ht="15.75" thickBot="1" x14ac:dyDescent="0.3"/>
    <row r="2" spans="2:7" s="5" customFormat="1" ht="30.75" thickBot="1" x14ac:dyDescent="0.25">
      <c r="B2" s="192" t="s">
        <v>465</v>
      </c>
      <c r="C2" s="372" t="s">
        <v>85</v>
      </c>
      <c r="G2" s="193"/>
    </row>
    <row r="3" spans="2:7" s="5" customFormat="1" ht="27.6" customHeight="1" thickBot="1" x14ac:dyDescent="0.25">
      <c r="B3" s="79" t="s">
        <v>1493</v>
      </c>
      <c r="C3" s="373"/>
    </row>
    <row r="4" spans="2:7" s="5" customFormat="1" ht="16.5" customHeight="1" x14ac:dyDescent="0.25">
      <c r="B4" s="74" t="s">
        <v>30</v>
      </c>
      <c r="C4" s="131">
        <f>SUM(C5:C85)</f>
        <v>447350615</v>
      </c>
      <c r="E4" s="100"/>
    </row>
    <row r="5" spans="2:7" s="5" customFormat="1" ht="11.25" x14ac:dyDescent="0.2">
      <c r="B5" s="127" t="s">
        <v>278</v>
      </c>
      <c r="C5" s="128">
        <v>0</v>
      </c>
    </row>
    <row r="6" spans="2:7" s="5" customFormat="1" ht="11.25" x14ac:dyDescent="0.2">
      <c r="B6" s="129" t="s">
        <v>151</v>
      </c>
      <c r="C6" s="128">
        <v>0</v>
      </c>
    </row>
    <row r="7" spans="2:7" s="5" customFormat="1" ht="11.25" x14ac:dyDescent="0.2">
      <c r="B7" s="129" t="s">
        <v>152</v>
      </c>
      <c r="C7" s="128">
        <v>0</v>
      </c>
    </row>
    <row r="8" spans="2:7" s="5" customFormat="1" ht="11.25" x14ac:dyDescent="0.2">
      <c r="B8" s="127" t="s">
        <v>153</v>
      </c>
      <c r="C8" s="128">
        <v>0</v>
      </c>
    </row>
    <row r="9" spans="2:7" s="5" customFormat="1" ht="11.25" x14ac:dyDescent="0.2">
      <c r="B9" s="129" t="s">
        <v>154</v>
      </c>
      <c r="C9" s="128">
        <v>0</v>
      </c>
    </row>
    <row r="10" spans="2:7" s="5" customFormat="1" ht="11.25" x14ac:dyDescent="0.2">
      <c r="B10" s="129" t="s">
        <v>66</v>
      </c>
      <c r="C10" s="128">
        <v>0</v>
      </c>
    </row>
    <row r="11" spans="2:7" s="5" customFormat="1" ht="11.25" x14ac:dyDescent="0.2">
      <c r="B11" s="129" t="s">
        <v>67</v>
      </c>
      <c r="C11" s="128">
        <v>0</v>
      </c>
    </row>
    <row r="12" spans="2:7" s="5" customFormat="1" ht="11.25" x14ac:dyDescent="0.2">
      <c r="B12" s="129" t="s">
        <v>155</v>
      </c>
      <c r="C12" s="128">
        <v>0</v>
      </c>
    </row>
    <row r="13" spans="2:7" s="5" customFormat="1" ht="11.25" x14ac:dyDescent="0.2">
      <c r="B13" s="129" t="s">
        <v>68</v>
      </c>
      <c r="C13" s="128">
        <v>0</v>
      </c>
    </row>
    <row r="14" spans="2:7" s="5" customFormat="1" ht="11.25" x14ac:dyDescent="0.2">
      <c r="B14" s="127" t="s">
        <v>204</v>
      </c>
      <c r="C14" s="128">
        <v>0</v>
      </c>
    </row>
    <row r="15" spans="2:7" s="5" customFormat="1" x14ac:dyDescent="0.25">
      <c r="B15" s="129" t="s">
        <v>69</v>
      </c>
      <c r="C15" s="128">
        <v>0</v>
      </c>
      <c r="E15"/>
      <c r="F15"/>
    </row>
    <row r="16" spans="2:7" s="5" customFormat="1" x14ac:dyDescent="0.25">
      <c r="B16" s="129" t="s">
        <v>70</v>
      </c>
      <c r="C16" s="128">
        <v>0</v>
      </c>
      <c r="E16"/>
      <c r="F16"/>
    </row>
    <row r="17" spans="2:6" s="5" customFormat="1" x14ac:dyDescent="0.25">
      <c r="B17" s="129" t="s">
        <v>71</v>
      </c>
      <c r="C17" s="128">
        <v>0</v>
      </c>
      <c r="E17"/>
      <c r="F17"/>
    </row>
    <row r="18" spans="2:6" s="5" customFormat="1" x14ac:dyDescent="0.25">
      <c r="B18" s="127" t="s">
        <v>156</v>
      </c>
      <c r="C18" s="128">
        <v>0</v>
      </c>
      <c r="E18"/>
      <c r="F18"/>
    </row>
    <row r="19" spans="2:6" s="5" customFormat="1" x14ac:dyDescent="0.25">
      <c r="B19" s="127" t="s">
        <v>157</v>
      </c>
      <c r="C19" s="128">
        <v>0</v>
      </c>
      <c r="E19"/>
      <c r="F19"/>
    </row>
    <row r="20" spans="2:6" s="5" customFormat="1" x14ac:dyDescent="0.25">
      <c r="B20" s="127" t="s">
        <v>279</v>
      </c>
      <c r="C20" s="128">
        <v>0</v>
      </c>
      <c r="E20"/>
      <c r="F20"/>
    </row>
    <row r="21" spans="2:6" s="5" customFormat="1" x14ac:dyDescent="0.25">
      <c r="B21" s="127" t="s">
        <v>158</v>
      </c>
      <c r="C21" s="128">
        <v>0</v>
      </c>
      <c r="E21"/>
      <c r="F21"/>
    </row>
    <row r="22" spans="2:6" s="5" customFormat="1" x14ac:dyDescent="0.25">
      <c r="B22" s="129" t="s">
        <v>159</v>
      </c>
      <c r="C22" s="128">
        <v>0</v>
      </c>
      <c r="E22"/>
      <c r="F22"/>
    </row>
    <row r="23" spans="2:6" s="5" customFormat="1" x14ac:dyDescent="0.25">
      <c r="B23" s="127" t="s">
        <v>280</v>
      </c>
      <c r="C23" s="128">
        <v>0</v>
      </c>
      <c r="E23"/>
      <c r="F23"/>
    </row>
    <row r="24" spans="2:6" s="5" customFormat="1" ht="11.25" x14ac:dyDescent="0.2">
      <c r="B24" s="127" t="s">
        <v>160</v>
      </c>
      <c r="C24" s="128">
        <v>0</v>
      </c>
    </row>
    <row r="25" spans="2:6" s="5" customFormat="1" ht="11.25" x14ac:dyDescent="0.2">
      <c r="B25" s="129" t="s">
        <v>161</v>
      </c>
      <c r="C25" s="227">
        <v>0</v>
      </c>
    </row>
    <row r="26" spans="2:6" s="5" customFormat="1" ht="12" x14ac:dyDescent="0.2">
      <c r="B26" s="129" t="s">
        <v>162</v>
      </c>
      <c r="C26" s="168">
        <v>434004677</v>
      </c>
    </row>
    <row r="27" spans="2:6" s="5" customFormat="1" ht="11.25" x14ac:dyDescent="0.2">
      <c r="B27" s="129" t="s">
        <v>163</v>
      </c>
      <c r="C27" s="227">
        <v>5482572</v>
      </c>
    </row>
    <row r="28" spans="2:6" s="5" customFormat="1" ht="11.25" x14ac:dyDescent="0.2">
      <c r="B28" s="129" t="s">
        <v>72</v>
      </c>
      <c r="C28" s="227">
        <v>0</v>
      </c>
    </row>
    <row r="29" spans="2:6" s="5" customFormat="1" ht="11.25" x14ac:dyDescent="0.2">
      <c r="B29" s="127" t="s">
        <v>281</v>
      </c>
      <c r="C29" s="128">
        <v>0</v>
      </c>
    </row>
    <row r="30" spans="2:6" s="5" customFormat="1" ht="11.25" x14ac:dyDescent="0.2">
      <c r="B30" s="127" t="s">
        <v>164</v>
      </c>
      <c r="C30" s="128">
        <v>0</v>
      </c>
    </row>
    <row r="31" spans="2:6" s="5" customFormat="1" ht="11.25" x14ac:dyDescent="0.2">
      <c r="B31" s="127" t="s">
        <v>165</v>
      </c>
      <c r="C31" s="128">
        <v>0</v>
      </c>
    </row>
    <row r="32" spans="2:6" s="5" customFormat="1" ht="11.25" x14ac:dyDescent="0.2">
      <c r="B32" s="127" t="s">
        <v>166</v>
      </c>
      <c r="C32" s="128">
        <v>0</v>
      </c>
    </row>
    <row r="33" spans="2:3" s="5" customFormat="1" ht="11.25" x14ac:dyDescent="0.2">
      <c r="B33" s="127" t="s">
        <v>282</v>
      </c>
      <c r="C33" s="128">
        <v>0</v>
      </c>
    </row>
    <row r="34" spans="2:3" s="5" customFormat="1" ht="11.25" x14ac:dyDescent="0.2">
      <c r="B34" s="127" t="s">
        <v>167</v>
      </c>
      <c r="C34" s="128">
        <v>0</v>
      </c>
    </row>
    <row r="35" spans="2:3" s="5" customFormat="1" ht="11.25" x14ac:dyDescent="0.2">
      <c r="B35" s="129" t="s">
        <v>168</v>
      </c>
      <c r="C35" s="128">
        <v>0</v>
      </c>
    </row>
    <row r="36" spans="2:3" s="5" customFormat="1" ht="11.25" x14ac:dyDescent="0.2">
      <c r="B36" s="129" t="s">
        <v>169</v>
      </c>
      <c r="C36" s="128">
        <v>0</v>
      </c>
    </row>
    <row r="37" spans="2:3" s="5" customFormat="1" ht="11.25" x14ac:dyDescent="0.2">
      <c r="B37" s="129" t="s">
        <v>170</v>
      </c>
      <c r="C37" s="128">
        <v>0</v>
      </c>
    </row>
    <row r="38" spans="2:3" s="5" customFormat="1" ht="11.25" x14ac:dyDescent="0.2">
      <c r="B38" s="127" t="s">
        <v>171</v>
      </c>
      <c r="C38" s="128">
        <v>0</v>
      </c>
    </row>
    <row r="39" spans="2:3" s="5" customFormat="1" ht="11.25" x14ac:dyDescent="0.2">
      <c r="B39" s="127" t="s">
        <v>172</v>
      </c>
      <c r="C39" s="128">
        <v>0</v>
      </c>
    </row>
    <row r="40" spans="2:3" s="5" customFormat="1" ht="11.25" x14ac:dyDescent="0.2">
      <c r="B40" s="127" t="s">
        <v>173</v>
      </c>
      <c r="C40" s="128">
        <v>0</v>
      </c>
    </row>
    <row r="41" spans="2:3" s="5" customFormat="1" ht="11.25" x14ac:dyDescent="0.2">
      <c r="B41" s="129" t="s">
        <v>174</v>
      </c>
      <c r="C41" s="128">
        <v>0</v>
      </c>
    </row>
    <row r="42" spans="2:3" s="5" customFormat="1" ht="11.25" x14ac:dyDescent="0.2">
      <c r="B42" s="129" t="s">
        <v>175</v>
      </c>
      <c r="C42" s="128">
        <v>0</v>
      </c>
    </row>
    <row r="43" spans="2:3" s="5" customFormat="1" ht="11.25" x14ac:dyDescent="0.2">
      <c r="B43" s="127" t="s">
        <v>283</v>
      </c>
      <c r="C43" s="128">
        <v>0</v>
      </c>
    </row>
    <row r="44" spans="2:3" s="5" customFormat="1" ht="11.25" x14ac:dyDescent="0.2">
      <c r="B44" s="129" t="s">
        <v>176</v>
      </c>
      <c r="C44" s="128">
        <v>0</v>
      </c>
    </row>
    <row r="45" spans="2:3" s="5" customFormat="1" ht="11.25" x14ac:dyDescent="0.2">
      <c r="B45" s="127" t="s">
        <v>177</v>
      </c>
      <c r="C45" s="128">
        <v>0</v>
      </c>
    </row>
    <row r="46" spans="2:3" s="5" customFormat="1" ht="11.25" x14ac:dyDescent="0.2">
      <c r="B46" s="127" t="s">
        <v>178</v>
      </c>
      <c r="C46" s="128">
        <v>0</v>
      </c>
    </row>
    <row r="47" spans="2:3" s="5" customFormat="1" ht="11.25" x14ac:dyDescent="0.2">
      <c r="B47" s="127" t="s">
        <v>179</v>
      </c>
      <c r="C47" s="128">
        <v>0</v>
      </c>
    </row>
    <row r="48" spans="2:3" s="5" customFormat="1" ht="11.25" x14ac:dyDescent="0.2">
      <c r="B48" s="127" t="s">
        <v>180</v>
      </c>
      <c r="C48" s="128">
        <v>0</v>
      </c>
    </row>
    <row r="49" spans="2:5" s="5" customFormat="1" ht="11.25" x14ac:dyDescent="0.2">
      <c r="B49" s="127" t="s">
        <v>181</v>
      </c>
      <c r="C49" s="128">
        <v>0</v>
      </c>
    </row>
    <row r="50" spans="2:5" s="5" customFormat="1" ht="11.25" x14ac:dyDescent="0.2">
      <c r="B50" s="127" t="s">
        <v>284</v>
      </c>
      <c r="C50" s="128">
        <v>0</v>
      </c>
    </row>
    <row r="51" spans="2:5" s="5" customFormat="1" ht="11.25" x14ac:dyDescent="0.2">
      <c r="B51" s="127" t="s">
        <v>182</v>
      </c>
      <c r="C51" s="128">
        <v>0</v>
      </c>
      <c r="E51" s="100"/>
    </row>
    <row r="52" spans="2:5" s="5" customFormat="1" ht="11.25" x14ac:dyDescent="0.2">
      <c r="B52" s="129" t="s">
        <v>73</v>
      </c>
      <c r="C52" s="128">
        <v>0</v>
      </c>
      <c r="D52" s="100"/>
    </row>
    <row r="53" spans="2:5" s="5" customFormat="1" ht="11.25" x14ac:dyDescent="0.2">
      <c r="B53" s="129" t="s">
        <v>74</v>
      </c>
      <c r="C53" s="128">
        <v>0</v>
      </c>
    </row>
    <row r="54" spans="2:5" s="5" customFormat="1" ht="11.25" x14ac:dyDescent="0.2">
      <c r="B54" s="129" t="s">
        <v>83</v>
      </c>
      <c r="C54" s="128">
        <v>0</v>
      </c>
    </row>
    <row r="55" spans="2:5" s="5" customFormat="1" ht="11.25" x14ac:dyDescent="0.2">
      <c r="B55" s="129" t="s">
        <v>75</v>
      </c>
      <c r="C55" s="128">
        <v>0</v>
      </c>
    </row>
    <row r="56" spans="2:5" s="5" customFormat="1" ht="11.25" x14ac:dyDescent="0.2">
      <c r="B56" s="127" t="s">
        <v>19</v>
      </c>
      <c r="C56" s="128">
        <v>0</v>
      </c>
    </row>
    <row r="57" spans="2:5" s="5" customFormat="1" ht="11.25" x14ac:dyDescent="0.2">
      <c r="B57" s="127" t="s">
        <v>76</v>
      </c>
      <c r="C57" s="128">
        <v>0</v>
      </c>
    </row>
    <row r="58" spans="2:5" x14ac:dyDescent="0.25">
      <c r="B58" s="127" t="s">
        <v>77</v>
      </c>
      <c r="C58" s="128">
        <v>0</v>
      </c>
    </row>
    <row r="59" spans="2:5" x14ac:dyDescent="0.25">
      <c r="B59" s="129" t="s">
        <v>78</v>
      </c>
      <c r="C59" s="128">
        <v>0</v>
      </c>
    </row>
    <row r="60" spans="2:5" x14ac:dyDescent="0.25">
      <c r="B60" s="129" t="s">
        <v>80</v>
      </c>
      <c r="C60" s="128">
        <v>0</v>
      </c>
    </row>
    <row r="61" spans="2:5" x14ac:dyDescent="0.25">
      <c r="B61" s="129" t="s">
        <v>81</v>
      </c>
      <c r="C61" s="128">
        <v>0</v>
      </c>
    </row>
    <row r="62" spans="2:5" x14ac:dyDescent="0.25">
      <c r="B62" s="129" t="s">
        <v>183</v>
      </c>
      <c r="C62" s="128">
        <v>0</v>
      </c>
    </row>
    <row r="63" spans="2:5" x14ac:dyDescent="0.25">
      <c r="B63" s="129" t="s">
        <v>184</v>
      </c>
      <c r="C63" s="128">
        <v>0</v>
      </c>
    </row>
    <row r="64" spans="2:5" x14ac:dyDescent="0.25">
      <c r="B64" s="127" t="s">
        <v>185</v>
      </c>
      <c r="C64" s="128">
        <v>0</v>
      </c>
    </row>
    <row r="65" spans="2:3" x14ac:dyDescent="0.25">
      <c r="B65" s="129" t="s">
        <v>186</v>
      </c>
      <c r="C65" s="128">
        <v>0</v>
      </c>
    </row>
    <row r="66" spans="2:3" x14ac:dyDescent="0.25">
      <c r="B66" s="129" t="s">
        <v>187</v>
      </c>
      <c r="C66" s="128">
        <v>0</v>
      </c>
    </row>
    <row r="67" spans="2:3" x14ac:dyDescent="0.25">
      <c r="B67" s="127" t="s">
        <v>188</v>
      </c>
      <c r="C67" s="128">
        <v>0</v>
      </c>
    </row>
    <row r="68" spans="2:3" x14ac:dyDescent="0.25">
      <c r="B68" s="127" t="s">
        <v>189</v>
      </c>
      <c r="C68" s="128">
        <v>0</v>
      </c>
    </row>
    <row r="69" spans="2:3" x14ac:dyDescent="0.25">
      <c r="B69" s="127" t="s">
        <v>190</v>
      </c>
      <c r="C69" s="128">
        <v>0</v>
      </c>
    </row>
    <row r="70" spans="2:3" x14ac:dyDescent="0.25">
      <c r="B70" s="127" t="s">
        <v>191</v>
      </c>
      <c r="C70" s="128">
        <v>0</v>
      </c>
    </row>
    <row r="71" spans="2:3" x14ac:dyDescent="0.25">
      <c r="B71" s="127" t="s">
        <v>192</v>
      </c>
      <c r="C71" s="128">
        <v>0</v>
      </c>
    </row>
    <row r="72" spans="2:3" x14ac:dyDescent="0.25">
      <c r="B72" s="127" t="s">
        <v>193</v>
      </c>
      <c r="C72" s="128">
        <v>0</v>
      </c>
    </row>
    <row r="73" spans="2:3" x14ac:dyDescent="0.25">
      <c r="B73" s="127" t="s">
        <v>193</v>
      </c>
      <c r="C73" s="128">
        <v>0</v>
      </c>
    </row>
    <row r="74" spans="2:3" x14ac:dyDescent="0.25">
      <c r="B74" s="129" t="s">
        <v>194</v>
      </c>
      <c r="C74" s="128">
        <v>0</v>
      </c>
    </row>
    <row r="75" spans="2:3" x14ac:dyDescent="0.25">
      <c r="B75" s="129" t="s">
        <v>195</v>
      </c>
      <c r="C75" s="128">
        <v>0</v>
      </c>
    </row>
    <row r="76" spans="2:3" x14ac:dyDescent="0.25">
      <c r="B76" s="129" t="s">
        <v>196</v>
      </c>
      <c r="C76" s="128">
        <v>0</v>
      </c>
    </row>
    <row r="77" spans="2:3" x14ac:dyDescent="0.25">
      <c r="B77" s="129" t="s">
        <v>79</v>
      </c>
      <c r="C77" s="128">
        <v>0</v>
      </c>
    </row>
    <row r="78" spans="2:3" x14ac:dyDescent="0.25">
      <c r="B78" s="129" t="s">
        <v>197</v>
      </c>
      <c r="C78" s="128">
        <v>0</v>
      </c>
    </row>
    <row r="79" spans="2:3" x14ac:dyDescent="0.25">
      <c r="B79" s="129" t="s">
        <v>198</v>
      </c>
      <c r="C79" s="128">
        <v>0</v>
      </c>
    </row>
    <row r="80" spans="2:3" x14ac:dyDescent="0.25">
      <c r="B80" s="129" t="s">
        <v>199</v>
      </c>
      <c r="C80" s="128">
        <v>0</v>
      </c>
    </row>
    <row r="81" spans="2:3" x14ac:dyDescent="0.25">
      <c r="B81" s="127" t="s">
        <v>200</v>
      </c>
      <c r="C81" s="128">
        <v>0</v>
      </c>
    </row>
    <row r="82" spans="2:3" x14ac:dyDescent="0.25">
      <c r="B82" s="127" t="s">
        <v>201</v>
      </c>
      <c r="C82" s="128">
        <v>0</v>
      </c>
    </row>
    <row r="83" spans="2:3" x14ac:dyDescent="0.25">
      <c r="B83" s="129" t="s">
        <v>202</v>
      </c>
      <c r="C83" s="128">
        <v>0</v>
      </c>
    </row>
    <row r="84" spans="2:3" x14ac:dyDescent="0.25">
      <c r="B84" s="129" t="s">
        <v>203</v>
      </c>
      <c r="C84" s="128">
        <v>0</v>
      </c>
    </row>
    <row r="85" spans="2:3" ht="15.75" thickBot="1" x14ac:dyDescent="0.3">
      <c r="B85" s="130" t="s">
        <v>197</v>
      </c>
      <c r="C85" s="228">
        <v>7863366</v>
      </c>
    </row>
    <row r="93" spans="2:3" x14ac:dyDescent="0.25">
      <c r="B93" t="s">
        <v>1528</v>
      </c>
    </row>
  </sheetData>
  <mergeCells count="1">
    <mergeCell ref="C2:C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4 OBLIGPAGGARFONDOSFED</vt:lpstr>
      <vt:lpstr>10 AYUDAS Y SUBSIDIOS</vt:lpstr>
      <vt:lpstr>5 SEGPUB</vt:lpstr>
      <vt:lpstr>9 RECURSOS POR ORDEN GOB</vt:lpstr>
      <vt:lpstr>3 EJ Y DEST GASTO FEDERALIZADO</vt:lpstr>
      <vt:lpstr>8 CTA BANCARIAS 2017</vt:lpstr>
      <vt:lpstr>12 INGRESOS BASE MENSUAL</vt:lpstr>
      <vt:lpstr>11 EGRESOS BASE MENSUAL</vt:lpstr>
      <vt:lpstr>15 INF.LEY DE INGRESOS</vt:lpstr>
      <vt:lpstr>13 DIF. CIUDADANIA LING Y PEG</vt:lpstr>
      <vt:lpstr>14 PROY PRES EG</vt:lpstr>
      <vt:lpstr>BIENES MUEBLES</vt:lpstr>
      <vt:lpstr>'14 PROY PRES EG'!Área_de_impresión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pc01</cp:lastModifiedBy>
  <cp:lastPrinted>2017-06-01T16:22:02Z</cp:lastPrinted>
  <dcterms:created xsi:type="dcterms:W3CDTF">2013-04-24T23:05:08Z</dcterms:created>
  <dcterms:modified xsi:type="dcterms:W3CDTF">2018-05-30T20:35:47Z</dcterms:modified>
</cp:coreProperties>
</file>